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Vac_Varos_Leveltara_E_irattar\51_Segedletek\Torzskonyv\"/>
    </mc:Choice>
  </mc:AlternateContent>
  <bookViews>
    <workbookView xWindow="0" yWindow="0" windowWidth="28800" windowHeight="11625"/>
  </bookViews>
  <sheets>
    <sheet name="Törzskönyv" sheetId="1" r:id="rId1"/>
    <sheet name="Alapadatok" sheetId="4" r:id="rId2"/>
    <sheet name="Sablonok" sheetId="5" r:id="rId3"/>
    <sheet name="Munka1" sheetId="6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6" i="1" l="1"/>
  <c r="H318" i="1"/>
  <c r="H274" i="1" l="1"/>
  <c r="H259" i="1"/>
  <c r="H100" i="1"/>
  <c r="H342" i="1" l="1"/>
  <c r="H332" i="1"/>
  <c r="H325" i="1"/>
  <c r="H273" i="1" l="1"/>
  <c r="H510" i="1" l="1"/>
  <c r="H553" i="1"/>
  <c r="H541" i="1"/>
  <c r="H540" i="1" s="1"/>
  <c r="H526" i="1"/>
  <c r="H504" i="1"/>
  <c r="H460" i="1"/>
  <c r="H450" i="1"/>
  <c r="H439" i="1"/>
  <c r="H410" i="1"/>
  <c r="H399" i="1"/>
  <c r="H385" i="1"/>
  <c r="H377" i="1"/>
  <c r="H373" i="1"/>
  <c r="H355" i="1"/>
  <c r="H316" i="1"/>
  <c r="H255" i="1"/>
  <c r="H237" i="1"/>
  <c r="H211" i="1"/>
  <c r="H203" i="1" s="1"/>
  <c r="H173" i="1"/>
  <c r="H172" i="1" s="1"/>
  <c r="H82" i="1"/>
  <c r="H68" i="1"/>
  <c r="H63" i="1"/>
  <c r="H28" i="1"/>
  <c r="H20" i="1"/>
  <c r="H3" i="1"/>
  <c r="H368" i="1" l="1"/>
  <c r="H416" i="1"/>
  <c r="H2" i="1"/>
  <c r="H509" i="1"/>
</calcChain>
</file>

<file path=xl/comments1.xml><?xml version="1.0" encoding="utf-8"?>
<comments xmlns="http://schemas.openxmlformats.org/spreadsheetml/2006/main">
  <authors>
    <author>Ujj György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Kérjük a nyilvántartási célú leírási egységeket is feltüntetni (levéltár, fondfőcsoport, fondcsoport, stb., majd a fondokat, állagokat törzsszám szerinti sorrendben.
</t>
        </r>
      </text>
    </comment>
    <comment ref="D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E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F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G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H1" authorId="0" shapeId="0">
      <text>
        <r>
          <rPr>
            <sz val="9"/>
            <color indexed="81"/>
            <rFont val="Tahoma"/>
            <family val="2"/>
            <charset val="238"/>
          </rPr>
          <t>Amennyiben nem iratfolyóméterben tartjuk nyilván az iratanyagot, ebbe a mezőbe 0 értéket kell beírni.
Az ifm-t fixpontos számként, két tizedesjeggyel, vesszővel elválasztva kérjük megadni.</t>
        </r>
      </text>
    </comment>
    <comment ref="I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Oklevél : 18; Pecsét/pecsétnyomó : 18; Térkép : 18; Fénykép : 18), kérjük, hogy azokat pontosvesszővel és szóközzel válasszák el egymástól.</t>
        </r>
      </text>
    </comment>
    <comment ref="J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DVD : 18; Mikrofilmtekercs : 18; Floppy lemez : 18), kérjük, hogy azokat pontosvesszővel és szóközzel válasszák el egymástól.</t>
        </r>
      </text>
    </comment>
    <comment ref="K1" authorId="0" shapeId="0">
      <text>
        <r>
          <rPr>
            <sz val="9"/>
            <color indexed="81"/>
            <rFont val="Tahoma"/>
            <family val="2"/>
            <charset val="238"/>
          </rPr>
          <t xml:space="preserve">Audio- és videofelvételek hossza percben, összesítve. A fájlok esetében nem kitöltendő!
</t>
        </r>
      </text>
    </comment>
    <comment ref="L1" authorId="0" shapeId="0">
      <text>
        <r>
          <rPr>
            <sz val="9"/>
            <color indexed="81"/>
            <rFont val="Tahoma"/>
            <family val="2"/>
            <charset val="238"/>
          </rPr>
          <t>Akkor kitöltendő, ha  az adathordozón több felvétel is található (pl. mikrofilmtekercsen a felvételek száma).
A fájlok esetében nem kitöltendő!</t>
        </r>
      </text>
    </comment>
    <comment ref="N1" authorId="0" shapeId="0">
      <text>
        <r>
          <rPr>
            <sz val="9"/>
            <color indexed="81"/>
            <rFont val="Tahoma"/>
            <family val="2"/>
            <charset val="238"/>
          </rPr>
          <t>Informatikában alkalmazott kiterjesztések pont nélkül.
Amennyiben egy mezőbe több adatot kell írni (pl. xls; pdf; docx), kérjük, hogy azokat pontosvesszővel és szóközzel válasszák el egymástól.</t>
        </r>
      </text>
    </comment>
    <comment ref="P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Boríték : 18; Kisdoboz : 18; Téka : 18), kérjük, hogy azokat pontosvesszővel és szóközzel válasszák el egymástól.</t>
        </r>
      </text>
    </comment>
  </commentList>
</comments>
</file>

<file path=xl/comments2.xml><?xml version="1.0" encoding="utf-8"?>
<comments xmlns="http://schemas.openxmlformats.org/spreadsheetml/2006/main">
  <authors>
    <author>Ujj György</author>
  </authors>
  <commentList>
    <comment ref="B2" authorId="0" shapeId="0">
      <text>
        <r>
          <rPr>
            <sz val="9"/>
            <color indexed="81"/>
            <rFont val="Tahoma"/>
            <family val="2"/>
            <charset val="238"/>
          </rPr>
          <t>Példa: HU-ELTEL
Lista: https://mnl.gov.hu/mnl/ol/egyseges_torzskonyv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38"/>
          </rPr>
          <t>Példa: hu_eltel_torzskonyv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>Példa: Eötvös Loránd Tudományegyetem Levéltára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Példa: Az Eötvös Loránd Tudományegyetem Levéltárának 2020 évi törzskönyvi állománya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38"/>
          </rPr>
          <t>Példa: 1000-2016</t>
        </r>
      </text>
    </comment>
  </commentList>
</comments>
</file>

<file path=xl/comments3.xml><?xml version="1.0" encoding="utf-8"?>
<comments xmlns="http://schemas.openxmlformats.org/spreadsheetml/2006/main">
  <authors>
    <author>Darabont Zsuzsanna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Csak akkor, ha önálló raktári egység száma van, tehát nem dobozban van.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<sst xmlns="http://schemas.openxmlformats.org/spreadsheetml/2006/main" count="2214" uniqueCount="1334">
  <si>
    <t>Szint</t>
  </si>
  <si>
    <t>Törzsszám</t>
  </si>
  <si>
    <t>Cím</t>
  </si>
  <si>
    <t>Évkör</t>
  </si>
  <si>
    <t>Évkör -tól</t>
  </si>
  <si>
    <t>Évkör -ig</t>
  </si>
  <si>
    <t>Szórvány évkör -tól</t>
  </si>
  <si>
    <t>Szórvány évkör -ig</t>
  </si>
  <si>
    <t>Iratfolyóméter</t>
  </si>
  <si>
    <t>Fájlok darabszáma</t>
  </si>
  <si>
    <t>Lejátszási idő</t>
  </si>
  <si>
    <t>Felvételek száma</t>
  </si>
  <si>
    <t>Fájlok mérete (MB)</t>
  </si>
  <si>
    <t>Országkód</t>
  </si>
  <si>
    <t>HU</t>
  </si>
  <si>
    <t>Levéltári azonosító</t>
  </si>
  <si>
    <t>EAD azonosító</t>
  </si>
  <si>
    <t>EAD megnevezés</t>
  </si>
  <si>
    <t>Darabszám</t>
  </si>
  <si>
    <t>Fájlok formátuma</t>
  </si>
  <si>
    <t>Audiókazetta :</t>
  </si>
  <si>
    <t>Bakelit lemez :</t>
  </si>
  <si>
    <t>Boríték :</t>
  </si>
  <si>
    <t>CD :</t>
  </si>
  <si>
    <t>Céduladoboz :</t>
  </si>
  <si>
    <t>Charon iratrendező :</t>
  </si>
  <si>
    <t>Diafilmfelvétel :</t>
  </si>
  <si>
    <t>Dosszié :</t>
  </si>
  <si>
    <t>DVD :</t>
  </si>
  <si>
    <t>Fedeles doboz :</t>
  </si>
  <si>
    <t>Fémdoboz :</t>
  </si>
  <si>
    <t>Fénykép :</t>
  </si>
  <si>
    <t>Fényképalbum :</t>
  </si>
  <si>
    <t>Filmnegatívcsík :</t>
  </si>
  <si>
    <t>Filmnegatívtekercs :</t>
  </si>
  <si>
    <t>Floppy :</t>
  </si>
  <si>
    <t>Fraktúrcsomó :</t>
  </si>
  <si>
    <t>Fraktúrdoboz :</t>
  </si>
  <si>
    <t>Füzet :</t>
  </si>
  <si>
    <t>Hangszalagtekercs :</t>
  </si>
  <si>
    <t>Kisdoboz :</t>
  </si>
  <si>
    <t>Köteg :</t>
  </si>
  <si>
    <t>Mikrofilmdoboz :</t>
  </si>
  <si>
    <t>Mozgófilmtekercs :</t>
  </si>
  <si>
    <t>Nagydoboz :</t>
  </si>
  <si>
    <t>Nyomólemez (nyomdatechnika) :</t>
  </si>
  <si>
    <t>Oklevél :</t>
  </si>
  <si>
    <t>Pecsét/pecsétnyomó :</t>
  </si>
  <si>
    <t>Pecsétdoboz :</t>
  </si>
  <si>
    <t>Téka :</t>
  </si>
  <si>
    <t>Térkép :</t>
  </si>
  <si>
    <t>Tervrajz :</t>
  </si>
  <si>
    <t>Tok :</t>
  </si>
  <si>
    <t>VHS kazetta :</t>
  </si>
  <si>
    <t>Zsák :</t>
  </si>
  <si>
    <t>Raktári egységek száma, típusa</t>
  </si>
  <si>
    <t>levéltár</t>
  </si>
  <si>
    <t>fondfőcsoport</t>
  </si>
  <si>
    <t>fondcsoport</t>
  </si>
  <si>
    <t>fond</t>
  </si>
  <si>
    <t>szekció</t>
  </si>
  <si>
    <t>állag</t>
  </si>
  <si>
    <t>fondalcsoport</t>
  </si>
  <si>
    <t>levéltárcsoport</t>
  </si>
  <si>
    <t>levéltárfőcsoport</t>
  </si>
  <si>
    <t>Sablonjegyzék - Darabszám</t>
  </si>
  <si>
    <t>Sablonjegyzék - Raktári egységek száma, típusa</t>
  </si>
  <si>
    <t xml:space="preserve">Csomó : </t>
  </si>
  <si>
    <t xml:space="preserve">Kötet : </t>
  </si>
  <si>
    <t>Sablonjegyzék - Darabszám (nem papír adathordozó)</t>
  </si>
  <si>
    <t>Darabszám (nem papír adathordozó)</t>
  </si>
  <si>
    <t xml:space="preserve">Direktpozitív : </t>
  </si>
  <si>
    <t xml:space="preserve">Mappa : </t>
  </si>
  <si>
    <t>Mikrofilm (síkfilm) :</t>
  </si>
  <si>
    <t>Mikrofilmtekercs 16 mm (duplikát negatív) :</t>
  </si>
  <si>
    <t>Mikrofilmtekercs 16 mm (negatív) :</t>
  </si>
  <si>
    <t>Mikrofilmtekercs 16 mm (pozitív) :</t>
  </si>
  <si>
    <t>Mikrofilmtekercs 35 mm (duplikát negatív) :</t>
  </si>
  <si>
    <t>Mikrofilmtekercs 35 mm (negatív) :</t>
  </si>
  <si>
    <t>Mikrofilmtekercs 35 mm (pozitív) :</t>
  </si>
  <si>
    <t xml:space="preserve">Negatív film : </t>
  </si>
  <si>
    <t xml:space="preserve">Pallium : </t>
  </si>
  <si>
    <t>Párt-doboz :</t>
  </si>
  <si>
    <t xml:space="preserve">Pozitív papír filmtekercs : </t>
  </si>
  <si>
    <t>Üvegnegatív :</t>
  </si>
  <si>
    <t>V.</t>
  </si>
  <si>
    <t>MEZŐVÁROSOK, RENDEZETT TANÁCSÚ VÁROSOK, KÖZSÉGEK</t>
  </si>
  <si>
    <t>V.1</t>
  </si>
  <si>
    <t>Püspökvác Mezőváros Tanácsának iratai</t>
  </si>
  <si>
    <t>V.1-a</t>
  </si>
  <si>
    <t>Tanácsülési jegyzőkönyvek</t>
  </si>
  <si>
    <t>V.1-b</t>
  </si>
  <si>
    <t>Gazdasági tanácsülési jegyzőkönyvek</t>
  </si>
  <si>
    <t>V.1-c</t>
  </si>
  <si>
    <t>Tanácsi iratok</t>
  </si>
  <si>
    <t>Nagydoboz: 13</t>
  </si>
  <si>
    <t>V.1-d</t>
  </si>
  <si>
    <t>Körrendeletek jegyzőkönyve</t>
  </si>
  <si>
    <t>V.1-e</t>
  </si>
  <si>
    <t>Levelezések másolati könyvei</t>
  </si>
  <si>
    <t>V.1-f</t>
  </si>
  <si>
    <t>Telekösszeírások</t>
  </si>
  <si>
    <t>V.1-g</t>
  </si>
  <si>
    <t>Örökbevallási jegyzőkönvek (Protocollum fassionum)</t>
  </si>
  <si>
    <t>V.1-h</t>
  </si>
  <si>
    <t>Adóösszeírások</t>
  </si>
  <si>
    <t>V.1-i</t>
  </si>
  <si>
    <t>Végrendeletek</t>
  </si>
  <si>
    <t>V.1-j</t>
  </si>
  <si>
    <t>Hagyatéki iratok</t>
  </si>
  <si>
    <t>Nagydoboz: 1</t>
  </si>
  <si>
    <t>V.1-k</t>
  </si>
  <si>
    <t>Törvénykezési iratok</t>
  </si>
  <si>
    <t>V.2</t>
  </si>
  <si>
    <t>Püspökvác mezőváros közgyámjának iratai</t>
  </si>
  <si>
    <t>V.3</t>
  </si>
  <si>
    <t>Püspökvác Mezőváros Főpénztárnoki Hivatalának (1840-ig [fő]adószedőjének, Főadószedői Hivatalának) iratai</t>
  </si>
  <si>
    <t>V.3-a</t>
  </si>
  <si>
    <t>Számadások és mellékleteik</t>
  </si>
  <si>
    <t>Nagydoboz: 12; Kisdoboz: 3</t>
  </si>
  <si>
    <t>V.3-b</t>
  </si>
  <si>
    <t>Kézikönyvek (Manualia)</t>
  </si>
  <si>
    <t>V.3-c</t>
  </si>
  <si>
    <t>Adókivetési könyvek</t>
  </si>
  <si>
    <t>V.21</t>
  </si>
  <si>
    <t>V.21-a</t>
  </si>
  <si>
    <t>V.21-b</t>
  </si>
  <si>
    <t>V.21-c</t>
  </si>
  <si>
    <t>V.21-d</t>
  </si>
  <si>
    <t>Összeírások</t>
  </si>
  <si>
    <t>V.21-e</t>
  </si>
  <si>
    <t xml:space="preserve">Felvallási jegyzőkönyvek </t>
  </si>
  <si>
    <t>V.21-f</t>
  </si>
  <si>
    <t>V.22</t>
  </si>
  <si>
    <t>Püspökvác mezőváros főbírájának iratai</t>
  </si>
  <si>
    <t>V.23</t>
  </si>
  <si>
    <t>Püspökvác Mezőváros Árvabizottmányának iratai</t>
  </si>
  <si>
    <t>V.23-a</t>
  </si>
  <si>
    <t>Árvabizottmányi ülési jegyzőkönyvek</t>
  </si>
  <si>
    <t>V.23-b</t>
  </si>
  <si>
    <t>Ügyviteli iratok</t>
  </si>
  <si>
    <t>Nagydoboz: 23; Kisdoboz: 3</t>
  </si>
  <si>
    <t>V.23-c</t>
  </si>
  <si>
    <t>Nyilvántartások (Árvakönyv)</t>
  </si>
  <si>
    <t>V.23-d</t>
  </si>
  <si>
    <t>Számadások (Pénztári nyilvántartások)</t>
  </si>
  <si>
    <t>V.24</t>
  </si>
  <si>
    <t>Nagydoboz: 2; Téka: 1</t>
  </si>
  <si>
    <t>V.25</t>
  </si>
  <si>
    <t>Püspökvác Mezőváros Főpénztári Hivatalának iratai</t>
  </si>
  <si>
    <t>V.26</t>
  </si>
  <si>
    <t>Püspökvác Mezőváros Adószedői Hivatalának iratai</t>
  </si>
  <si>
    <t>V.27</t>
  </si>
  <si>
    <t>Püspökvác Mezőváros Szóbeli Bíróságának iratai</t>
  </si>
  <si>
    <t>V.28</t>
  </si>
  <si>
    <t>Püspökvác Mezőváros Rendőrkapitányi Hivatalának iratai</t>
  </si>
  <si>
    <t>V.41</t>
  </si>
  <si>
    <t>Káptalanvác Mezőváros Tanácsának iratai</t>
  </si>
  <si>
    <t>V.41-a</t>
  </si>
  <si>
    <t>Nagydoboz: 15</t>
  </si>
  <si>
    <t>V.41-b</t>
  </si>
  <si>
    <t>V.41-c</t>
  </si>
  <si>
    <t>Felvallási jegyzőkönyvek</t>
  </si>
  <si>
    <t>V.42</t>
  </si>
  <si>
    <t>Káptalanvác mezőváros közgyámjának iratai</t>
  </si>
  <si>
    <t>V.43</t>
  </si>
  <si>
    <t>Káptalanvác Mezőváros Házipénztári Hivatalának iratai</t>
  </si>
  <si>
    <t>V.51</t>
  </si>
  <si>
    <t>V.51-a</t>
  </si>
  <si>
    <t>V.51-b</t>
  </si>
  <si>
    <t>V.52</t>
  </si>
  <si>
    <t>V.53</t>
  </si>
  <si>
    <t>V.54</t>
  </si>
  <si>
    <t>Káptalanvác Mezőváros Adószedői Hivatalának iratai</t>
  </si>
  <si>
    <t>V.55</t>
  </si>
  <si>
    <t>Káptalanvác Mezőváros Szóbeli Bíróságának iratai</t>
  </si>
  <si>
    <t>V.71</t>
  </si>
  <si>
    <t>Vác Mezőváros Képviselő-testületének iratai</t>
  </si>
  <si>
    <t>V.72</t>
  </si>
  <si>
    <t>Vác Mezőváros Tanácsának iratai</t>
  </si>
  <si>
    <t>V.72-a</t>
  </si>
  <si>
    <t>Tanácsülési, törvénykezési és gazdasági ülési jegyzőkönyvek</t>
  </si>
  <si>
    <t>V.72-b</t>
  </si>
  <si>
    <t>Közigazgatási iratok</t>
  </si>
  <si>
    <t>V.72-c</t>
  </si>
  <si>
    <t>Választási összeírások</t>
  </si>
  <si>
    <t>Nagydoboz: 1; Téka: 1</t>
  </si>
  <si>
    <t>V.72-d</t>
  </si>
  <si>
    <t>Nagydoboz: 2</t>
  </si>
  <si>
    <t>V.73</t>
  </si>
  <si>
    <t>Vác mezőváros közgyámjának iratai</t>
  </si>
  <si>
    <t>Kisdoboz: 3</t>
  </si>
  <si>
    <t>V.74</t>
  </si>
  <si>
    <t>Vác Mezőváros Árvapénztárának iratai</t>
  </si>
  <si>
    <t>V.75</t>
  </si>
  <si>
    <t>Vác Mezőváros Házipénztárának iratai</t>
  </si>
  <si>
    <t>V.76</t>
  </si>
  <si>
    <t>Vác Mezőváros Adóhivatalának iratai</t>
  </si>
  <si>
    <t>V.77</t>
  </si>
  <si>
    <t>Vác Mezőváros Törvényszékének iratai</t>
  </si>
  <si>
    <t>V.78</t>
  </si>
  <si>
    <t>Vác Mezőváros Sommás Bíróságának iratai</t>
  </si>
  <si>
    <t>V.91</t>
  </si>
  <si>
    <t>Vác Város Képviselő-testületének iratai</t>
  </si>
  <si>
    <t>V.91-a</t>
  </si>
  <si>
    <t>Közgyűlési jegyzőkönyvek</t>
  </si>
  <si>
    <t>V.91-b</t>
  </si>
  <si>
    <t>Közgyűlési iratok</t>
  </si>
  <si>
    <t>Kisdoboz: 2</t>
  </si>
  <si>
    <t>V.91-c</t>
  </si>
  <si>
    <t>Bizottságok iratai</t>
  </si>
  <si>
    <t>Kisdoboz: 4</t>
  </si>
  <si>
    <t>V.92</t>
  </si>
  <si>
    <t>Vác Város Tanácsának iratai (Tanácsülési jegyzőkönyvek)</t>
  </si>
  <si>
    <t>V.93</t>
  </si>
  <si>
    <t>Vác város polgármesterének iratai</t>
  </si>
  <si>
    <t>V.93-a</t>
  </si>
  <si>
    <t>Elnöki és légoltalmi iratok</t>
  </si>
  <si>
    <t>V.93-b</t>
  </si>
  <si>
    <t>Országmozgósítási iratok</t>
  </si>
  <si>
    <t>V.93-c</t>
  </si>
  <si>
    <t>V.93-d</t>
  </si>
  <si>
    <t>Választási iratok</t>
  </si>
  <si>
    <t>V.93-e</t>
  </si>
  <si>
    <t>Anyakönyvi iratok</t>
  </si>
  <si>
    <t>Kisdoboz: 51</t>
  </si>
  <si>
    <t>V.93-f</t>
  </si>
  <si>
    <t>Kisdoboz: 10</t>
  </si>
  <si>
    <t>V.93-g</t>
  </si>
  <si>
    <t>Katonai iratok</t>
  </si>
  <si>
    <t>Kisdoboz: 9</t>
  </si>
  <si>
    <t>V.93-h</t>
  </si>
  <si>
    <t>Iparhatósági iratok</t>
  </si>
  <si>
    <t>V.93-i</t>
  </si>
  <si>
    <t>A műszaki ügyosztály iratai</t>
  </si>
  <si>
    <t>V.93-j</t>
  </si>
  <si>
    <t>A községi bíróság iratai</t>
  </si>
  <si>
    <t>V.93-k</t>
  </si>
  <si>
    <t>Kihágási iratok</t>
  </si>
  <si>
    <t>V.93-l</t>
  </si>
  <si>
    <t>A Közellátási Iroda iratai</t>
  </si>
  <si>
    <t>Kisdoboz: 1</t>
  </si>
  <si>
    <t>V.93-m</t>
  </si>
  <si>
    <t>Hadigondozási iratok</t>
  </si>
  <si>
    <t>Kisdoboz: 28</t>
  </si>
  <si>
    <t>V.94</t>
  </si>
  <si>
    <t>Vác Város Árvaszékének iratai</t>
  </si>
  <si>
    <t>V.94-a</t>
  </si>
  <si>
    <t>Jegyzőkönyvek</t>
  </si>
  <si>
    <t>V.94-b</t>
  </si>
  <si>
    <t>Iratok</t>
  </si>
  <si>
    <t>V.94-c</t>
  </si>
  <si>
    <t>Nyilvántartások</t>
  </si>
  <si>
    <t>Kisdoboz: 7</t>
  </si>
  <si>
    <t>V.94-d</t>
  </si>
  <si>
    <t>Számadások</t>
  </si>
  <si>
    <t>V.95</t>
  </si>
  <si>
    <t>Vác Város Házipénztárának és Számvevőségének iratai</t>
  </si>
  <si>
    <t>V.96</t>
  </si>
  <si>
    <t>Vác Város Adóhivatalának iratai</t>
  </si>
  <si>
    <t>V.96-a</t>
  </si>
  <si>
    <t>Iktatott iratok</t>
  </si>
  <si>
    <t>V.96-b</t>
  </si>
  <si>
    <t>V.97</t>
  </si>
  <si>
    <t>Vác Város Mérnöki Hivatalának iratai</t>
  </si>
  <si>
    <t>Kisdoboz: 17</t>
  </si>
  <si>
    <t>V.98</t>
  </si>
  <si>
    <t>Vác város rendőrkapitányának iratai</t>
  </si>
  <si>
    <t>V.99</t>
  </si>
  <si>
    <t>Vác város tiszti főügyészének iratai</t>
  </si>
  <si>
    <t>V.100</t>
  </si>
  <si>
    <t>Vác város tisztiorvosának iratai</t>
  </si>
  <si>
    <t>Kisdoboz: 23</t>
  </si>
  <si>
    <t>V.101</t>
  </si>
  <si>
    <t>Vác város állatorvosának iratai</t>
  </si>
  <si>
    <t>V.102</t>
  </si>
  <si>
    <t>Vác Város Végrehajtói Hivatalának iratai</t>
  </si>
  <si>
    <t>V.103</t>
  </si>
  <si>
    <t>Vác Város Javadalmi Hivatalának iratai</t>
  </si>
  <si>
    <t>Téka: 1</t>
  </si>
  <si>
    <t>V.104</t>
  </si>
  <si>
    <t>Vác város szabályrendeleteinek levéltári gyűjteménye</t>
  </si>
  <si>
    <t>VIII.</t>
  </si>
  <si>
    <t>TANINTÉZETEK, INTÉZMÉNYEK</t>
  </si>
  <si>
    <t>VIII.51</t>
  </si>
  <si>
    <t>A Kegyes Tanítórend Váci Gimnáziumának iratai</t>
  </si>
  <si>
    <t>VIII.52</t>
  </si>
  <si>
    <t>A Váci Madách Imre (1951-ig Váci Állami, 1989-ig Sztáron Sándor) Gimnázium iratai</t>
  </si>
  <si>
    <t>Kisdoboz: 53; Köteg: 12</t>
  </si>
  <si>
    <t>VIII.61</t>
  </si>
  <si>
    <t>A Váci Karolina R. K. Kereskedelmi Leány Középiskola (1941-ig Váci R. K. Négyévfolya-mú Női Felső Kereskedelmi Iskola) iratai</t>
  </si>
  <si>
    <t>VIII.62</t>
  </si>
  <si>
    <t>VIII.63</t>
  </si>
  <si>
    <t>Az I. Géza Király Közgazdasági Szakközépiskola (1948-tól Közgazd. Gimn., 1952-től Közgazd. Középisk., 1954-től Áll. Közgazd. Techn., 1964-től Közgazd. Szakisk., Gép- és Gyorsíróisk., 1987-től Friss István Közgazd. Szki.) és Karacs Teréz Kollégium, Vác ir.</t>
  </si>
  <si>
    <t>VIII.63-a</t>
  </si>
  <si>
    <t>Általános iratok</t>
  </si>
  <si>
    <t>Kisdoboz: 8</t>
  </si>
  <si>
    <t>VIII.63-b</t>
  </si>
  <si>
    <t>Pénzügyi iratok</t>
  </si>
  <si>
    <t>VIII.63-c</t>
  </si>
  <si>
    <t>Műszaki iratok</t>
  </si>
  <si>
    <t>VIII.63-d</t>
  </si>
  <si>
    <t>Karacs Teréz Kollégium iratai</t>
  </si>
  <si>
    <t>Kisdoboz: 44</t>
  </si>
  <si>
    <t>VIII.64</t>
  </si>
  <si>
    <t>Táncsics Mihály Mezőgazdasági Szakközépiskola és Szakmunkásképző Intézet, Gyakorló Iskola (1976-ig Táncsics Mihály Mezőgazdasági Technikum és Szakközépiskola), Vác iratai</t>
  </si>
  <si>
    <t>VIII.65</t>
  </si>
  <si>
    <t>A Boronkay György Műszaki Középiskola, Gimnázium és Kollégium, Vác iratai</t>
  </si>
  <si>
    <t>Kisdoboz: 60</t>
  </si>
  <si>
    <t>VIII.101</t>
  </si>
  <si>
    <t>A Váci Szent István R. K. Polgári Fiúiskola iratai</t>
  </si>
  <si>
    <t>Nagydoboz: 11; Kisdoboz: 16</t>
  </si>
  <si>
    <t>VIII.201</t>
  </si>
  <si>
    <t>A Váci Nyilvános Főelemi Tanoda iratai</t>
  </si>
  <si>
    <t>Füzet: 6</t>
  </si>
  <si>
    <t>VIII.202</t>
  </si>
  <si>
    <t>A Vác-Alsóvárosi R. K. Elemi Népiskola iratai (L. még a VIII. 204 alatt is!)</t>
  </si>
  <si>
    <t>Nagydoboz: 4</t>
  </si>
  <si>
    <t>VIII.203</t>
  </si>
  <si>
    <t>A Váci Ev. Elemi Népiskola iratai</t>
  </si>
  <si>
    <t>VIII.204</t>
  </si>
  <si>
    <t>A Váci Felsővárosi R. K. Elemi Népiskola iratai (1920-1921-ben a Szent Miklós Téri Elemi Iskola és a Vác-Alsóvárosi R. K. Elemi Iskola tanulóinak nyilvántartása is!)</t>
  </si>
  <si>
    <t>VIII.205</t>
  </si>
  <si>
    <t>A Váci Ref. Elemi Népiskola iratai</t>
  </si>
  <si>
    <t>VIII.206</t>
  </si>
  <si>
    <t>Az Isteni Megváltó Leányai és a Kegyesrendiek Vezetése Alatt Álló Kalazanti Szent József Általános Iskola (1946-ig Isteni Megváltó Leányai R. K. Magyar-német Magán Elemi Iskola) iratai</t>
  </si>
  <si>
    <t>VIII.207</t>
  </si>
  <si>
    <t>A Váci Szent Imre R. K. Elemi Iskola iratai</t>
  </si>
  <si>
    <t>VIII.208</t>
  </si>
  <si>
    <t>Vác-Gombási R. K. Elemi Népiskola iratai</t>
  </si>
  <si>
    <t>VIII.209</t>
  </si>
  <si>
    <t>A Váci Szent István téri R. K. Elemi Népiskola iratai</t>
  </si>
  <si>
    <t>VIII.301</t>
  </si>
  <si>
    <t>Az Árpád Fejedelem Általános Iskola (1969-ig Váci Köztársaság Úti Állami Általános Iskola, 1973-ig Váci Árpád Úti Általános Iskola, 1989-ig Árpád Úti Általános Iskola) iratai</t>
  </si>
  <si>
    <t>301-b</t>
  </si>
  <si>
    <t>Az Árpád Fejedelem Általános Iskola Felnőttoktatási Tagozatának (korábban Dolgozók Általános Iskolájának) iratai</t>
  </si>
  <si>
    <t>VIII.302</t>
  </si>
  <si>
    <t>Váci Báthori Utcai Általános Iskola iratai</t>
  </si>
  <si>
    <t>Kisdoboz: 27</t>
  </si>
  <si>
    <t>VIII.303</t>
  </si>
  <si>
    <t>A Gábor József Általános Iskola (1953-ig Váci Állami Általános Fiúiskola, 1965-ig Ilona Utcai Általános Iskola, 1975-ig Gábor József Utcai Általános Iskola) iratai</t>
  </si>
  <si>
    <t>VIII.304</t>
  </si>
  <si>
    <t>Petőfi Sándor Állami Általános Iskola (1930-ig Vác-Deákvári Állami Általános Iskola, 1948-ig Deákvári Állami Általános Iskola), Vác iratai</t>
  </si>
  <si>
    <t>VIII.305</t>
  </si>
  <si>
    <t>Vác-Gombási Állami Általános Iskola</t>
  </si>
  <si>
    <t>VIII.306</t>
  </si>
  <si>
    <t>A Hámán Kató Általános Iskola iratai</t>
  </si>
  <si>
    <t>VIII.401</t>
  </si>
  <si>
    <t>A Váci Községi Iparostanonc Iskola iratai</t>
  </si>
  <si>
    <t>VIII.402</t>
  </si>
  <si>
    <t>A Váci Állami Fiú és Leány Iparostanuló Iskola iratai</t>
  </si>
  <si>
    <t>Kisdoboz: 1; Köteg: 1</t>
  </si>
  <si>
    <t>VIII.403</t>
  </si>
  <si>
    <t>A Váci Állami Bőripari Iskola (1942-ig M. Kir. Állami Gyermekvédelem Váci Bőripari Iskolája, 1944-ig Hadiárvák M. Kir. Állami Váci Bőripariskolájának) iratai</t>
  </si>
  <si>
    <t>VIII.404</t>
  </si>
  <si>
    <t>Az MTH Váci 204. sz. Ipari Tanulóintézetének (1948/49-ben Váci Állami Öntőipari Iskola, 1949/50-ben Kilián György Állami Öntőipariskola, 1950/51-ben MTH 15. sz. Tanműhely, 1951/52-ben MTH 3. sz. Ipari Tanulóintézet) iratai</t>
  </si>
  <si>
    <t>VIII.405</t>
  </si>
  <si>
    <t>Az MTH Váci 233. sz. Iparostanuló Iskolájának iratai</t>
  </si>
  <si>
    <t>VIII.406</t>
  </si>
  <si>
    <t>Az MTH Váci 257. sz. Iparostanuló Iskolájának iratai</t>
  </si>
  <si>
    <t>VIII.421</t>
  </si>
  <si>
    <t>Bartók Béla Zeneiskola, Vác iratai</t>
  </si>
  <si>
    <t>Kisdoboz: 35</t>
  </si>
  <si>
    <t>VIII.601</t>
  </si>
  <si>
    <t>A Siketek Váci Általános Iskolájának és Nevelőotthonának (1945-ig Siketnémák Váci Kir. Országos Intézetének) iratai</t>
  </si>
  <si>
    <t>VIII.601-a</t>
  </si>
  <si>
    <t>Igazgatói ülések jegyzőkönyvei</t>
  </si>
  <si>
    <t>VIII.601-b</t>
  </si>
  <si>
    <t>VIII.601-c</t>
  </si>
  <si>
    <t>Gazdasági iratok</t>
  </si>
  <si>
    <t>VIII.602</t>
  </si>
  <si>
    <t>A Siketnéma Fiúk Váci (1948-ig H. Nagy Sándor) Állami Foglalkoztató Intézetének iratai</t>
  </si>
  <si>
    <t>VIII.603</t>
  </si>
  <si>
    <t>Siketnéma Leányok Váci Állami Foglalkoztató Intézetének iratai</t>
  </si>
  <si>
    <t>VIII.604</t>
  </si>
  <si>
    <t>A Simon Antal Általános Iskola, Diákotthon és Gyermekotthon (korábban Siketek Kisegítő Iskolája és Nevelőotthona) iratai</t>
  </si>
  <si>
    <t>Nagydoboz: 6</t>
  </si>
  <si>
    <t>VIII.605</t>
  </si>
  <si>
    <t>Általános Iskola és Speciális Szakiskola (1968-ig Állami Gyógypedagógiai Iskola, 1986-ig Kisegítő Iskola, 1991-ig Általános Iskola), Vác iratai</t>
  </si>
  <si>
    <t>Kisdoboz: 10; Köteg: 2</t>
  </si>
  <si>
    <t>Köteg: 1</t>
  </si>
  <si>
    <t>VIII.701</t>
  </si>
  <si>
    <t>Vác Város Levéltárának iratai</t>
  </si>
  <si>
    <t>VIII.702</t>
  </si>
  <si>
    <t>A Katona Lajos Városi Könyvtár iratai</t>
  </si>
  <si>
    <t>VIII.703</t>
  </si>
  <si>
    <t>Váci Értéktár Közérdekű Muzeális Gyűjtemény</t>
  </si>
  <si>
    <t>VIII.731</t>
  </si>
  <si>
    <t>A Madách Imre Művelődési Központ iratai</t>
  </si>
  <si>
    <t>VIII.741</t>
  </si>
  <si>
    <t>A Hajós Alfrés Ifjúsági Centrum (1958-ig Váci Úttörő Technikai Állomás, 1989-ig Hajós Alfréd Úttörőház) iratai</t>
  </si>
  <si>
    <t>VIII.751</t>
  </si>
  <si>
    <t>A Vác Városi Tanács V. B. Családi és Társadalmi Eseményeket Rendező Intézet iratai</t>
  </si>
  <si>
    <t>Kisdoboz: 12</t>
  </si>
  <si>
    <t>VIII.801</t>
  </si>
  <si>
    <t>Vác Város Kórházának (1950-ig Vác Város Magánkórházának) iratai</t>
  </si>
  <si>
    <t>VIII.802</t>
  </si>
  <si>
    <t>Vác Város Önkormányzata Egészségügyi Alapellátásának iratai</t>
  </si>
  <si>
    <t>Kisdoboz: 15</t>
  </si>
  <si>
    <t>VIII.811</t>
  </si>
  <si>
    <t>Vác Városi Tanács V. B. Egyesített Szociális Intézmény (1978-ig Vác Városi Tanács V. B. I. sz. Szociális Otthon, 1984-ig Vác Városi Tanács V. B. I. sz. Szociális Otthon és Városi Gondozási Központ) iratai</t>
  </si>
  <si>
    <t>Kisdoboz: 8; Köteg: 1</t>
  </si>
  <si>
    <t>VIII.851</t>
  </si>
  <si>
    <t>Vác városi területi bölcsődék iratainak levéltári gyűjteménye</t>
  </si>
  <si>
    <t>VIII.851-a</t>
  </si>
  <si>
    <t>A IV. Sz. Területi Bölcsőde iratai</t>
  </si>
  <si>
    <t>VIII.851-b</t>
  </si>
  <si>
    <t>A V. Sz. Területi Bölcsőde iratai</t>
  </si>
  <si>
    <t>VIII.851-c</t>
  </si>
  <si>
    <t>Bölcsődék és Fogyatékosok Intézménye</t>
  </si>
  <si>
    <t>VIII.901</t>
  </si>
  <si>
    <t>Vác Városi Tanács V. B. Családsegítő Központ iratai</t>
  </si>
  <si>
    <t>VIII.951</t>
  </si>
  <si>
    <t>Vác Város Sportcsarnokának iratai</t>
  </si>
  <si>
    <t>VIII.952</t>
  </si>
  <si>
    <t>Vác Város Sportintézményeinek iratai</t>
  </si>
  <si>
    <t>VIII.3651</t>
  </si>
  <si>
    <t>Napközi otthonos óvodák iratainak levéltári gyűjteménye</t>
  </si>
  <si>
    <t>VIII.3651-a</t>
  </si>
  <si>
    <t>A Bauer Mihály (korábban Bácskai) Úti és Diófa Utcai Napközi Otthonos Óvoda iratai</t>
  </si>
  <si>
    <t>VIII.3651-b</t>
  </si>
  <si>
    <t>Az Eötvös Utcai Napközi Otthonos Óvoda iratai</t>
  </si>
  <si>
    <t>VIII.3651-c</t>
  </si>
  <si>
    <t>A Hársfa Utcai Napközi Otthonos Óvoda iratai</t>
  </si>
  <si>
    <t>VIII.3651-d</t>
  </si>
  <si>
    <t>A Kertész Utcai Napközi Otthonos Óvoda iratai</t>
  </si>
  <si>
    <t>VIII.3651-e</t>
  </si>
  <si>
    <t>A Kölcsey Utcai Napközi Otthonos Óvoda iratai</t>
  </si>
  <si>
    <t>VIII.3651-f</t>
  </si>
  <si>
    <t>A Sirály Utcai Napközi Otthonos Óvoda iratai</t>
  </si>
  <si>
    <t>VIII.3651-g</t>
  </si>
  <si>
    <t>Az Újhegyi (Népek Barátsága) úti Napközi Otthonos Óvoda iratai</t>
  </si>
  <si>
    <t>VIII.3651-h</t>
  </si>
  <si>
    <t>Vállalati, egyházi és egyesületi óvodák iratai</t>
  </si>
  <si>
    <t>IX.</t>
  </si>
  <si>
    <t>TESTÜLETEK</t>
  </si>
  <si>
    <t>IX.1</t>
  </si>
  <si>
    <t>Vác városi céhiratok levéltári gyűjteménye</t>
  </si>
  <si>
    <t>IX.1-a</t>
  </si>
  <si>
    <t>Váci Asztalos Céh iratai</t>
  </si>
  <si>
    <t>IX.1-b</t>
  </si>
  <si>
    <t>Váci Ács Céh iratai</t>
  </si>
  <si>
    <t>IX.1-c</t>
  </si>
  <si>
    <t>Váci Csizmadia Céh iratai</t>
  </si>
  <si>
    <t>IX.1-d</t>
  </si>
  <si>
    <t>Váci Hentes Céh iratai</t>
  </si>
  <si>
    <t>IX.1-e</t>
  </si>
  <si>
    <t>Váci Kerékgyártó Céh iratai</t>
  </si>
  <si>
    <t>IX.1-f</t>
  </si>
  <si>
    <t>Váci Kovács és Bognár Céh iratai</t>
  </si>
  <si>
    <t>IX.1-g</t>
  </si>
  <si>
    <t>Váci Kőfaragó és Kőműves Céh iratai</t>
  </si>
  <si>
    <t>IX.1-h</t>
  </si>
  <si>
    <t>Váci Magyar Szabó Céh iratai</t>
  </si>
  <si>
    <t>IX.1-i</t>
  </si>
  <si>
    <t>Váci Mészáros Céh iratai</t>
  </si>
  <si>
    <t>IX.1-j</t>
  </si>
  <si>
    <t>Váci Molnár Céh iratai</t>
  </si>
  <si>
    <t>IX.1-k</t>
  </si>
  <si>
    <t>Váci Német Szabó Céh iratai</t>
  </si>
  <si>
    <t>IX.1-l</t>
  </si>
  <si>
    <t>Váci Német Varga Céh iratai</t>
  </si>
  <si>
    <t>IX.1-m</t>
  </si>
  <si>
    <t>Váci Szíjgyártó Céh iratai</t>
  </si>
  <si>
    <t>IX.1-n</t>
  </si>
  <si>
    <t>Vándorkönyvek</t>
  </si>
  <si>
    <t>IX.1-o</t>
  </si>
  <si>
    <t>Váci Földműves Céh iratai</t>
  </si>
  <si>
    <t>IX.1-p</t>
  </si>
  <si>
    <t>Takács Céh iratai</t>
  </si>
  <si>
    <t>IX.1-q</t>
  </si>
  <si>
    <t>Céhes mesterlevelek gyűjteménye</t>
  </si>
  <si>
    <t>IX.101</t>
  </si>
  <si>
    <t>Vác városi ipartársulatok iratainak levéltári gyűjteménye</t>
  </si>
  <si>
    <t>IX.101-a</t>
  </si>
  <si>
    <t>Váci Csizmadia Ipartársulat iratai</t>
  </si>
  <si>
    <t>IX.101-b</t>
  </si>
  <si>
    <t>Váci Hentes Ipartársulat iratai</t>
  </si>
  <si>
    <t>IX.101-c</t>
  </si>
  <si>
    <t>Vác és Vidéke Mészárosok Ipartársulata iratai</t>
  </si>
  <si>
    <t>IX.101-d</t>
  </si>
  <si>
    <t>Vác és Vidéke Szabók Ipartársulata iratai</t>
  </si>
  <si>
    <t>IX.101-e</t>
  </si>
  <si>
    <t>Váci Kőműves, Kőfaragó és Cserepes Ipartársulat iratai</t>
  </si>
  <si>
    <t>IX.201</t>
  </si>
  <si>
    <t>A Vác és Vidéke Ipartestület iratai</t>
  </si>
  <si>
    <t>IX.581</t>
  </si>
  <si>
    <t>Erdőbirtokossági társulatok iratainak levéltári gyűjteménye</t>
  </si>
  <si>
    <t>IX.581-a</t>
  </si>
  <si>
    <t>A Vác-Alsóvárosi Telkesek Erdőbirtokossági Társulatának iratai</t>
  </si>
  <si>
    <t>IX.581-b</t>
  </si>
  <si>
    <t>A Vác-Felsővárosi Erdőbirtokossági Társulat iratai</t>
  </si>
  <si>
    <t>IX.1001</t>
  </si>
  <si>
    <t>A KIOSZ Váci Körzeti Csoportjának iratai</t>
  </si>
  <si>
    <t>X.</t>
  </si>
  <si>
    <t>EGYESÜLETEK, (TÖMEG)SZERVEZETEK, PÁRTOK</t>
  </si>
  <si>
    <t>X.1</t>
  </si>
  <si>
    <t>A Tulipán Szövetség Váci és Vácvidéki Magyar Védőegyesület iratai</t>
  </si>
  <si>
    <t>X.51</t>
  </si>
  <si>
    <t>A Váci Lövészegylet iratai</t>
  </si>
  <si>
    <t>X.51-a</t>
  </si>
  <si>
    <t>Váci Lövészegylet iratai</t>
  </si>
  <si>
    <t>X.51-b</t>
  </si>
  <si>
    <t>Váci Lövészegylet egyetemi és főiskolai hallgató tagjai lövészcsapatának iratai</t>
  </si>
  <si>
    <t>X.52</t>
  </si>
  <si>
    <t>A Váci Kegyes Tanítórendi Gimnázium Sportkörének (evezős szakosztály) iratai</t>
  </si>
  <si>
    <t>X.53</t>
  </si>
  <si>
    <t>A Váci Bástya Sportkör iratai</t>
  </si>
  <si>
    <t>X.54</t>
  </si>
  <si>
    <t>Váci labdarúgó-szervezetek iratainak levéltári gyűjteménye</t>
  </si>
  <si>
    <t>X.54-a</t>
  </si>
  <si>
    <t>A Váci Izzó MTE iratai</t>
  </si>
  <si>
    <t>X.54-b</t>
  </si>
  <si>
    <t>A Váci Futball Club – Samsung iratai</t>
  </si>
  <si>
    <t>X.54-c</t>
  </si>
  <si>
    <t>Váci Futball Club – Zollner iratai</t>
  </si>
  <si>
    <t>X.54-d</t>
  </si>
  <si>
    <t>Váci Profi Futball Kft. iratai</t>
  </si>
  <si>
    <t>X.54-e</t>
  </si>
  <si>
    <t>Vác Városi Labdarúgó Egyesület iratai</t>
  </si>
  <si>
    <t>X.54-f</t>
  </si>
  <si>
    <t>Váci Foci NB I. Utánpótlás Alapítvány iratai</t>
  </si>
  <si>
    <t>X.54-g</t>
  </si>
  <si>
    <t>Váci Labdarúgásért Alapítvány iratai</t>
  </si>
  <si>
    <t>X.54-h</t>
  </si>
  <si>
    <t>Váci Futball Reklám Kft. iratai</t>
  </si>
  <si>
    <t>X.54-i</t>
  </si>
  <si>
    <t>Sportos Szállítási Kkt., Vác iratai</t>
  </si>
  <si>
    <t>X.55</t>
  </si>
  <si>
    <t>A Váci Fegyveres Erők Klubja Radnóti Miklós Írókörének iratai</t>
  </si>
  <si>
    <t>X.101</t>
  </si>
  <si>
    <t>A Váci Kegyes Tanítórendi Gimnázium 192. sz. Erdősi Imre Cserkészcsapatának iratai</t>
  </si>
  <si>
    <t>X.102</t>
  </si>
  <si>
    <t>A Váci Magyar Földmíves Keresztény Társaság iratai</t>
  </si>
  <si>
    <t>X.103</t>
  </si>
  <si>
    <t>A Váci Lámpatársaság iratai</t>
  </si>
  <si>
    <t>X.104</t>
  </si>
  <si>
    <t>Az Állami Tisztviselők Országos Egyesülete váci körének iratai</t>
  </si>
  <si>
    <t>X.105</t>
  </si>
  <si>
    <t>A Váci Piarista Diákszövetség iratai</t>
  </si>
  <si>
    <t>X.106</t>
  </si>
  <si>
    <t>A Váci Pedagógusklub iratai</t>
  </si>
  <si>
    <t>X.201</t>
  </si>
  <si>
    <t>A Váci Kaszinó Egylet iratai</t>
  </si>
  <si>
    <t>X.202</t>
  </si>
  <si>
    <t>A Vácvidéki Egyetemi Ifjak Körének iratai</t>
  </si>
  <si>
    <t>X.203</t>
  </si>
  <si>
    <t>A Siketnémákat Gyámolító Váci Egyesület iratai</t>
  </si>
  <si>
    <t>X.204</t>
  </si>
  <si>
    <t>A Váci Városvédők és Városszépítők Egyesületének iratai</t>
  </si>
  <si>
    <t>Nagydoboz: 9</t>
  </si>
  <si>
    <t>X.205</t>
  </si>
  <si>
    <t>A Mozgáskorlátozottak Közép-Magyarországi Regionális Egyesületének ir.</t>
  </si>
  <si>
    <t>X.801</t>
  </si>
  <si>
    <t>A Vác Városi Tanács Szakszervezeti Bizottságának (1951-ig a Magyar Közalkalmazottak Országos Szakszervezete Váci Városházi Szakszervezeti Bizottságának) iratai</t>
  </si>
  <si>
    <t/>
  </si>
  <si>
    <t>XI.</t>
  </si>
  <si>
    <t>GAZDASÁGI SZERVEK</t>
  </si>
  <si>
    <t>XI.1</t>
  </si>
  <si>
    <t>Az Első Magyar Szövő- és Kötőgyár Rt. iratai</t>
  </si>
  <si>
    <t>XI.1-a</t>
  </si>
  <si>
    <t>XI.1-b</t>
  </si>
  <si>
    <t>Cégbírósági iratok</t>
  </si>
  <si>
    <t>XI.1-c</t>
  </si>
  <si>
    <t>Igazgatósági iratok</t>
  </si>
  <si>
    <t>XI.1-d</t>
  </si>
  <si>
    <t>Könyvelési iratok</t>
  </si>
  <si>
    <t>XI.1-e</t>
  </si>
  <si>
    <t>A Tisztviselői és Munkás Munkaügyi Választmány iratai</t>
  </si>
  <si>
    <t>XI.1-f</t>
  </si>
  <si>
    <t>Az Üzemi Bizottság iratai</t>
  </si>
  <si>
    <t>XI.2</t>
  </si>
  <si>
    <t>A Váci Kékessy Rudolf-féle Vas- és Fémöntöde és Radiátorgyár iratai</t>
  </si>
  <si>
    <t>XI.3</t>
  </si>
  <si>
    <t>A Magyar Bélés- és Szövetárugyár Rt. (1945-ig Neumann és Zimmermann cég) iratai</t>
  </si>
  <si>
    <t>XI.4</t>
  </si>
  <si>
    <t>A Pestvidéki Nyomda, Vác iratai</t>
  </si>
  <si>
    <t>XI.5</t>
  </si>
  <si>
    <t>A Salzmann és Társa Rt. iratai</t>
  </si>
  <si>
    <t>Kisdoboz: 6</t>
  </si>
  <si>
    <t>XI.6</t>
  </si>
  <si>
    <t>A Váci Ecetgyár Rt. iratai</t>
  </si>
  <si>
    <t>XI.7</t>
  </si>
  <si>
    <t>A Váci Fonógyár iratai</t>
  </si>
  <si>
    <t>XI.8</t>
  </si>
  <si>
    <t>A Kodak Ltd. Váci Gyárának iratai</t>
  </si>
  <si>
    <t>XI.201</t>
  </si>
  <si>
    <t>A Váci Takarékpénztár iratai</t>
  </si>
  <si>
    <t>Nagydoboz: 3</t>
  </si>
  <si>
    <t>XI.202</t>
  </si>
  <si>
    <t>A Vác és Vidéke Hitelszövetkezet iratai</t>
  </si>
  <si>
    <t>XII.</t>
  </si>
  <si>
    <t>EGYHÁZI SZERVEZETEK, INTÉZMÉNYEK</t>
  </si>
  <si>
    <t>XII.101</t>
  </si>
  <si>
    <t>Az Irgalmas Rend Váci Rendházának, Kórházának és Gyógyszertárának iratai</t>
  </si>
  <si>
    <t>XIII.</t>
  </si>
  <si>
    <t>CSALÁDOK</t>
  </si>
  <si>
    <t>XIII.1</t>
  </si>
  <si>
    <t>Családi fondok töredékeinek levéltári gyűjteménye</t>
  </si>
  <si>
    <t>XIII.1-a</t>
  </si>
  <si>
    <t>A Bartos család iratai</t>
  </si>
  <si>
    <t>XIII.1-b</t>
  </si>
  <si>
    <t>A kisfaludi Pikéthy család iratai</t>
  </si>
  <si>
    <t>XIII.1-c</t>
  </si>
  <si>
    <t>A Forgó család iratai</t>
  </si>
  <si>
    <t>XIII.1-d</t>
  </si>
  <si>
    <t>A Lukácsovits család iratai</t>
  </si>
  <si>
    <t>XIII.1-e</t>
  </si>
  <si>
    <t>A Csuka család iratai</t>
  </si>
  <si>
    <t>XIII.1-f</t>
  </si>
  <si>
    <t>A Vehovszky és Emerich család iratai</t>
  </si>
  <si>
    <t>XIII.1-g</t>
  </si>
  <si>
    <t>A Vasas cukrászcsalád iratai</t>
  </si>
  <si>
    <t>XIII.1-h</t>
  </si>
  <si>
    <t>Dr. Brusznyai Árpád és Dr. Brusznyai Árpádné ir.</t>
  </si>
  <si>
    <t>XIII.1-i</t>
  </si>
  <si>
    <t>A Krizsek család iratai</t>
  </si>
  <si>
    <t>XIV.</t>
  </si>
  <si>
    <t>SZEMÉLYEK</t>
  </si>
  <si>
    <t>XIV.1</t>
  </si>
  <si>
    <t>Személyi fondok töredékeinek levéltári gyűjteménye</t>
  </si>
  <si>
    <t>XIV.1-a</t>
  </si>
  <si>
    <t>Filzer Ferenc váci építőmester iratai</t>
  </si>
  <si>
    <t>XIV.1-b</t>
  </si>
  <si>
    <t>Fleischman Ferenc váci kelmefestő mester iratai</t>
  </si>
  <si>
    <t>XIV.1-c</t>
  </si>
  <si>
    <t>Perlaki (Princz) Rudolf tanár iratai</t>
  </si>
  <si>
    <t>XIV.1-d</t>
  </si>
  <si>
    <t>Vincze Ferenc iratai</t>
  </si>
  <si>
    <t>XIV.1-e</t>
  </si>
  <si>
    <t>Bihari József Pest megyei múzeumigazgató iratai</t>
  </si>
  <si>
    <t>XIV.1-f</t>
  </si>
  <si>
    <t>Grisza Ágoston 1848-as honvédtiszt és családjának iratai</t>
  </si>
  <si>
    <t>XIV.1-g</t>
  </si>
  <si>
    <t>Still Ferenc iratai</t>
  </si>
  <si>
    <t>XIV.1-h</t>
  </si>
  <si>
    <t>Dr. Lukács Ferenc tanácselnök iratai</t>
  </si>
  <si>
    <t>XIV.1-i</t>
  </si>
  <si>
    <t>Moys Csaba alpolgármester iratai</t>
  </si>
  <si>
    <t>XIV.1-j</t>
  </si>
  <si>
    <t>Paulicsek Ilona (később Soós Ferencné) iratai</t>
  </si>
  <si>
    <t>XIV.1-k</t>
  </si>
  <si>
    <t>Dr. Somorjai Gábor iratai</t>
  </si>
  <si>
    <t>XIV.1-l</t>
  </si>
  <si>
    <t>Dr. Jávorszky Ödön orvos iratai</t>
  </si>
  <si>
    <t>XIV.1-m</t>
  </si>
  <si>
    <t>Demmel László és Kocsis Ildikó iratai</t>
  </si>
  <si>
    <t>XIV.1-n</t>
  </si>
  <si>
    <t>Klein Károly iratai</t>
  </si>
  <si>
    <t>XIV.2</t>
  </si>
  <si>
    <t>Pikéthy Tibor zeneszerző műveinek fénymásolatai</t>
  </si>
  <si>
    <t>Kisdoboz: 5</t>
  </si>
  <si>
    <t>XIV.3</t>
  </si>
  <si>
    <t>Dr. Mikes József Vác városi főjegyző iratai</t>
  </si>
  <si>
    <t>XIV.4</t>
  </si>
  <si>
    <t>Lehotka Gábor zeneszerző és orgonaművész iratai</t>
  </si>
  <si>
    <t>Kisdoboz: 80; Téka: 1</t>
  </si>
  <si>
    <t>XIV.5</t>
  </si>
  <si>
    <t>Dr. Kristóf Béla polgármester iratai</t>
  </si>
  <si>
    <t>XIV.6</t>
  </si>
  <si>
    <t>Dr. Sápi Vilmos történész iratai</t>
  </si>
  <si>
    <t>Kisdoboz: 22</t>
  </si>
  <si>
    <t>XIV.7</t>
  </si>
  <si>
    <t>Szarka Gyula történész iratai</t>
  </si>
  <si>
    <t>XIV.8</t>
  </si>
  <si>
    <t>Dr. Freysinger Lajos váci, dr. Gramling László, dr. Mikó Kálmán és dr. Janits György vámosmikolai közjegyző iratai</t>
  </si>
  <si>
    <t>XIV.9</t>
  </si>
  <si>
    <t>Újvári István matematikatanár és szakíró iratai</t>
  </si>
  <si>
    <t>XIV.10</t>
  </si>
  <si>
    <t>Dr. Gánti Tibor biológus iratai</t>
  </si>
  <si>
    <t>Kisdoboz: 49</t>
  </si>
  <si>
    <t>XIV.11</t>
  </si>
  <si>
    <t>Pitz András textilipari mérnök iratai</t>
  </si>
  <si>
    <t>XIV.12</t>
  </si>
  <si>
    <t>Király Endre mérnöktanár iratai</t>
  </si>
  <si>
    <t>XIV.13</t>
  </si>
  <si>
    <t>Pogány Sándor iratai</t>
  </si>
  <si>
    <t>XIV.14</t>
  </si>
  <si>
    <t>Dr. Rusvay Tibor helytörténész iratai</t>
  </si>
  <si>
    <t>XIV.15</t>
  </si>
  <si>
    <t>Szalay István iratai</t>
  </si>
  <si>
    <t>XIV.16</t>
  </si>
  <si>
    <t>Székelyhidi Ferenc iratai</t>
  </si>
  <si>
    <t>Kisdoboz: 11</t>
  </si>
  <si>
    <t>XV.</t>
  </si>
  <si>
    <t>GYŰJTEMÉNYEK</t>
  </si>
  <si>
    <t>XV.3</t>
  </si>
  <si>
    <t>Vác város térképtára</t>
  </si>
  <si>
    <t>Térkép: 1622</t>
  </si>
  <si>
    <t>Nagydoboz: 6; Téka: 47</t>
  </si>
  <si>
    <t>XV.12</t>
  </si>
  <si>
    <t>Vác város tervtára</t>
  </si>
  <si>
    <t>XV.21</t>
  </si>
  <si>
    <t>Váci várostörténeti iratok levéltári gyűjteménye</t>
  </si>
  <si>
    <t>Nagydoboz: 8</t>
  </si>
  <si>
    <t>XV.22</t>
  </si>
  <si>
    <t>Tragor-gyűjtemény</t>
  </si>
  <si>
    <t>XV.25</t>
  </si>
  <si>
    <t>Pecsétnyomók és bélyegzők levéltári gyűjteménye</t>
  </si>
  <si>
    <t>Pecsét/pecsétnyomó : 207</t>
  </si>
  <si>
    <t>XV.26</t>
  </si>
  <si>
    <t>Nyomtatványok levéltári gyűjteménye</t>
  </si>
  <si>
    <t>XV.26-a</t>
  </si>
  <si>
    <t>Kisnyomtatványok levéltári gyűjteménye</t>
  </si>
  <si>
    <t>Kisdoboz: 83</t>
  </si>
  <si>
    <t>XV.26-b</t>
  </si>
  <si>
    <t>Plakátok levéltári gyűjteménye</t>
  </si>
  <si>
    <t>Téka: 15</t>
  </si>
  <si>
    <t>XV.27</t>
  </si>
  <si>
    <t>Képes levelezőlapok levéltári gyűjteménye</t>
  </si>
  <si>
    <t>XV.28</t>
  </si>
  <si>
    <t>Kisdoboz: 1; Téka: 1</t>
  </si>
  <si>
    <t>XV.31</t>
  </si>
  <si>
    <t>Mikrofilmek levéltári gyűjteménye</t>
  </si>
  <si>
    <t>Mikrofilmdoboz: 252</t>
  </si>
  <si>
    <t>XV.33</t>
  </si>
  <si>
    <t>Fénymásolatok levéltári gyűjteménye</t>
  </si>
  <si>
    <t>XV.34</t>
  </si>
  <si>
    <t>Fényképek levéltári gyűjteménye</t>
  </si>
  <si>
    <t>Kisdoboz: 65; Mozgófilmtekercs: 6; Fényképalbum: 20; Téka: 2; Dosszié: 11</t>
  </si>
  <si>
    <t>XV.34-a</t>
  </si>
  <si>
    <t>Papíralapú fényképek</t>
  </si>
  <si>
    <t>Kisdoboz: 55; Fényképalbum: 3; Téka:2</t>
  </si>
  <si>
    <t>XV.34-b</t>
  </si>
  <si>
    <t>Celluloid alapú fényképfelvételek</t>
  </si>
  <si>
    <t>Digitális felvételek</t>
  </si>
  <si>
    <t>XV.37</t>
  </si>
  <si>
    <t>Digitális másolatok levéltári gyűjteménye</t>
  </si>
  <si>
    <t>XV.37-a</t>
  </si>
  <si>
    <t>Saját iratanyagról készült másolatok</t>
  </si>
  <si>
    <t>DVD: 42</t>
  </si>
  <si>
    <t>XV.37-b</t>
  </si>
  <si>
    <t>Más gyűjtemények anyagáról készült másolatok</t>
  </si>
  <si>
    <t xml:space="preserve">CD: 12; DVD: 38 </t>
  </si>
  <si>
    <t>XV.44</t>
  </si>
  <si>
    <t>Digitális adathordozók levéltári gyűjteménye</t>
  </si>
  <si>
    <t>CD: 49; DVD: 103</t>
  </si>
  <si>
    <t>XV.47</t>
  </si>
  <si>
    <t>Kéziratok (szakdolgozatok és diplomamunkák) levéltári gyűjteménye</t>
  </si>
  <si>
    <t>XV.48</t>
  </si>
  <si>
    <t>Krónikák levéltári gyűjteménye</t>
  </si>
  <si>
    <t>XV.49</t>
  </si>
  <si>
    <t>Hang- és képfelvételek levéltári gyűjteménye</t>
  </si>
  <si>
    <t>XV.49-a</t>
  </si>
  <si>
    <t>A Madách Televízió adása</t>
  </si>
  <si>
    <t>VHS kazetta: 182</t>
  </si>
  <si>
    <t>XV.49-b</t>
  </si>
  <si>
    <t>Gergely Sándor videófelvételei</t>
  </si>
  <si>
    <t>VHS kazetta: 11</t>
  </si>
  <si>
    <t>XV.49-c</t>
  </si>
  <si>
    <t>Különböző eredetű hang- és képfelvételek</t>
  </si>
  <si>
    <t>Audiókazetta: 24; VHS kazetta: 7; CD: 1</t>
  </si>
  <si>
    <t>XV.49-d</t>
  </si>
  <si>
    <t>A Vác TV Kht. adásai</t>
  </si>
  <si>
    <t>VHS kazetta: 201; DVD: 60</t>
  </si>
  <si>
    <t>Kisdoboz: 13</t>
  </si>
  <si>
    <t>XV.49-e</t>
  </si>
  <si>
    <t>Az Arcus Kft. Videófelvételei</t>
  </si>
  <si>
    <t>VHS kazetta: 39</t>
  </si>
  <si>
    <t>XV.62</t>
  </si>
  <si>
    <t>Kiállítások dokumentumainak levéltári gyűjteménye</t>
  </si>
  <si>
    <t>XVI.</t>
  </si>
  <si>
    <t>A NÉPKÖZTÁRSASÁG ÉS A TANÁCSKÖZTÁRSASÁG FORRADALMI SZERVEI</t>
  </si>
  <si>
    <t>XVI.56</t>
  </si>
  <si>
    <t>Vác Város Direktóriumának iratai</t>
  </si>
  <si>
    <t>XVII.</t>
  </si>
  <si>
    <t>NÉPHATALMI ÉS KÜLÖNLEGES FELADATOKRA LÉTREJÖTT BIZOTTSÁGOK</t>
  </si>
  <si>
    <t>XVII.1</t>
  </si>
  <si>
    <t>A Vác Városi Nemzeti Bizottság iratai</t>
  </si>
  <si>
    <t>XVII.1-a</t>
  </si>
  <si>
    <t>XVII.1-b</t>
  </si>
  <si>
    <t>XVII.401</t>
  </si>
  <si>
    <t>A Váci Igazoló Bizottság iratai</t>
  </si>
  <si>
    <t>XVII.401-a</t>
  </si>
  <si>
    <t>Vác Városi és Járási I. sz. Igazoló Bizottság iratai</t>
  </si>
  <si>
    <t>XVII.401-b</t>
  </si>
  <si>
    <t>Váci Járási II. sz. Dunakeszi Igazoló Bizottság iratai</t>
  </si>
  <si>
    <t>XVII.401-c</t>
  </si>
  <si>
    <t>Vác Városi-járási Külön (Nyugatról visszatért személyek) Igazoló Bizottságának iratai</t>
  </si>
  <si>
    <t>XVII.401-d</t>
  </si>
  <si>
    <t>Pest Vármegye XI. sz. Váci Igazoló Bizottságának iratai</t>
  </si>
  <si>
    <t>XVII.501</t>
  </si>
  <si>
    <t>A Váci Földigénylő Bizottság iratai</t>
  </si>
  <si>
    <t>XVII.1201</t>
  </si>
  <si>
    <t>A Váci (1984-ig Váci Járási-Városi) Népi Ellenőrzési Bizottság iratai</t>
  </si>
  <si>
    <t>XVII.1401</t>
  </si>
  <si>
    <t>A Hazafias Népfront Vác Városi (Járási) Bizottságának iratai</t>
  </si>
  <si>
    <t>Kisdoboz: 61</t>
  </si>
  <si>
    <t>XXIII.</t>
  </si>
  <si>
    <t>TANÁCSOK</t>
  </si>
  <si>
    <t>XXIII.501</t>
  </si>
  <si>
    <t>Vác Város Tanácsának iratai</t>
  </si>
  <si>
    <t>XXIII.501-a</t>
  </si>
  <si>
    <t>XXIII.501-b</t>
  </si>
  <si>
    <t>Állandó bizottságok iratai</t>
  </si>
  <si>
    <t>XXIII.502</t>
  </si>
  <si>
    <t>A Vác Városi Tanács Végrehajtó Bizottságának jegyzőkönyvei</t>
  </si>
  <si>
    <t>XXIII.503</t>
  </si>
  <si>
    <t>A Vác Városi Tanács V. B. Titkárságának iratai</t>
  </si>
  <si>
    <t>XXIII.503-a</t>
  </si>
  <si>
    <t>Elnöki, bizalmas és titkos iratok</t>
  </si>
  <si>
    <t>XXIII.503-b</t>
  </si>
  <si>
    <t>XXIII.503-c</t>
  </si>
  <si>
    <t>Külön kezelt iratok</t>
  </si>
  <si>
    <t>Kisdoboz: 56</t>
  </si>
  <si>
    <t>XXIII.504</t>
  </si>
  <si>
    <t>A Vác Városi Tanács V. B. Hatósági (1983-ig Igazgatási) Osztályának iratai</t>
  </si>
  <si>
    <t>XXIII.504-a</t>
  </si>
  <si>
    <t>Bizalmas iratok</t>
  </si>
  <si>
    <t>XXIII.504-b</t>
  </si>
  <si>
    <t>XXIII.504-c</t>
  </si>
  <si>
    <t>A Kommunális Csoport iratai</t>
  </si>
  <si>
    <t>XXIII.504-d</t>
  </si>
  <si>
    <t>Gyámügyi iratok</t>
  </si>
  <si>
    <t>XXIII.504-e</t>
  </si>
  <si>
    <t>Szabálysértési (kihágási) iratok</t>
  </si>
  <si>
    <t>XXIII.504-f</t>
  </si>
  <si>
    <t>Kisdoboz: 26; Köteg: 2</t>
  </si>
  <si>
    <t>XXIII.505</t>
  </si>
  <si>
    <t>A Vác Városi Tanács V. B. Terv-, Statisztikai és Munkaerő-gazdálkodási Csoportjának iratai</t>
  </si>
  <si>
    <t>XXIII.506</t>
  </si>
  <si>
    <t>A Vác Városi Tanács V. B. Pénz-, Terv és Munkaügyi (1972-ig Pénzügyi) Osztályának iratai</t>
  </si>
  <si>
    <t>XXIII.506-a</t>
  </si>
  <si>
    <t>Főnöki (elnöki) iratok</t>
  </si>
  <si>
    <t>XXIII.506-b</t>
  </si>
  <si>
    <t>XXIII.506-c</t>
  </si>
  <si>
    <t>Adóügyi iratok</t>
  </si>
  <si>
    <t>XXIII.507</t>
  </si>
  <si>
    <t>A Vác Városi Tanács V. B. Ipari és Műszaki (1957-ig Építési és Közlekedési) Osztályának iratai</t>
  </si>
  <si>
    <t>XXIII.507-a</t>
  </si>
  <si>
    <t>Az Építési és Közlekedési Osztály iratai</t>
  </si>
  <si>
    <t>XXIII.507-b</t>
  </si>
  <si>
    <t>A Város- és Községgazdálkodási Csoport iratai</t>
  </si>
  <si>
    <t>Kisdoboz: 21</t>
  </si>
  <si>
    <t>XXIII.507-c</t>
  </si>
  <si>
    <t>Az Ipari és Műszaki Osztály iratai</t>
  </si>
  <si>
    <t>XXIII.508</t>
  </si>
  <si>
    <t>A Vác Városi Tanács V. B. Ipari-, Kereskedelmi és Mezőgazdasági szakigazgatási szervének iratai</t>
  </si>
  <si>
    <t>XXIII.508-a</t>
  </si>
  <si>
    <t>Az Ipari és Kereskedelmi Csoport iratai</t>
  </si>
  <si>
    <t>XXIII.508-b</t>
  </si>
  <si>
    <t>A Mezőgazdasági Csoport iratai</t>
  </si>
  <si>
    <t>XXIII.508-c</t>
  </si>
  <si>
    <t>A Begyűjtési Csoport iratai</t>
  </si>
  <si>
    <t>XXIII.509</t>
  </si>
  <si>
    <t>A Vác Városi Tanács V. B. Kereskedelmi Osztályának iratai</t>
  </si>
  <si>
    <t>XXIII.510</t>
  </si>
  <si>
    <t>A Vác Városi Tanács V. B. Termelés-Ellátás-felügyeleti (1969-ig Mezőgazdasági, 1971-ig Kereskedelmi és Mezőgazdasági) Osztályának iratai</t>
  </si>
  <si>
    <t>XXIII.511</t>
  </si>
  <si>
    <t>A Vác Városi Tanács V. B. Művelődésügyi Osztályának iratai</t>
  </si>
  <si>
    <t>XXIII.511-a</t>
  </si>
  <si>
    <t>XXIII.511-b</t>
  </si>
  <si>
    <t>Az Oktatási, Népművelési, Közegészségügyi és Népjóléti Osztály iratai</t>
  </si>
  <si>
    <t>XXIII.511-c</t>
  </si>
  <si>
    <t>Az Oktatási Csoport iratai</t>
  </si>
  <si>
    <t>Kisdoboz: 16</t>
  </si>
  <si>
    <t>XXIII.511-d</t>
  </si>
  <si>
    <t>A Népművelési Csoport iratai</t>
  </si>
  <si>
    <t>XXIII.511-e</t>
  </si>
  <si>
    <t>A Művelődési és Sportosztály (1984-ig Művelődésügyi Osztály) iratai</t>
  </si>
  <si>
    <t>XXIII.512</t>
  </si>
  <si>
    <t>A Vác Városi Tanács V. B. (1973-1983 között Vác Városi Tanács V. B. Városi-Járási) Egészségügyi Osztályának iratai</t>
  </si>
  <si>
    <t>XXIII.513</t>
  </si>
  <si>
    <t>A Vác Városi Tanács V. B. Testnevelési és Sportfelügyelőségének iratai</t>
  </si>
  <si>
    <t>XXIII.601</t>
  </si>
  <si>
    <t>A Vác Városi Tanács V. B. Közös Munkaügyi Döntőbizottságának iratai</t>
  </si>
  <si>
    <t>XXIV.</t>
  </si>
  <si>
    <t>AZ ÁLLAMIGAZGATÁS TERÜLETI SZERVEI</t>
  </si>
  <si>
    <t>XXIV.51</t>
  </si>
  <si>
    <t>Váci Városi és Járási Tűzoltó-parancsnokság (1965-ig Váci Városi és Járási Tűzrendészeti Alosztály-parancsnokság, 1973-ig B. M. Váci Városi és Járási Tűzrendészeti Parancsnokság) iratai</t>
  </si>
  <si>
    <t>Köteg: 17</t>
  </si>
  <si>
    <t>XXIV.52</t>
  </si>
  <si>
    <t>Váci Tűzoltó-parancsnokság iratai</t>
  </si>
  <si>
    <t>Köteg: 7</t>
  </si>
  <si>
    <t>XXIV.701</t>
  </si>
  <si>
    <t>A Vác városi számadó igazgató iratai</t>
  </si>
  <si>
    <t>XXIV.866</t>
  </si>
  <si>
    <t>Vác Város Begyűjtési Hivatalának iratai</t>
  </si>
  <si>
    <t>XXIX.</t>
  </si>
  <si>
    <t>XXIX.1</t>
  </si>
  <si>
    <t>Az Alumínium és Horganyfeldolgozó Vállalat, Vác iratai</t>
  </si>
  <si>
    <t>XXIX.2</t>
  </si>
  <si>
    <t>A Duna-Mix Kft. (1976-ig Dunai Gombgyár, 1993-ig Dunai Tömegcikkipari Vállalat), Vác iratai</t>
  </si>
  <si>
    <t>Kisdoboz: 66; Köteg: 41</t>
  </si>
  <si>
    <t>XXIX.3</t>
  </si>
  <si>
    <t>A Dunai Cement- és Mészmű (1954-1956 között a Tatabányai Cement -és Mészmű váci telepe), Vác iratai</t>
  </si>
  <si>
    <t>XXIX.4</t>
  </si>
  <si>
    <t>A Forte Fotókémiai Ipari Vállalat (1949-ig Forte Fotókémiai Ipar Rt., 1950-ig Forte Fotókémiai Ipar N. V.) iratai</t>
  </si>
  <si>
    <t>XXIX.4-a</t>
  </si>
  <si>
    <t>Szigorúan titkos, titkos és szolgálati (üzemi) használatra minősített iratok</t>
  </si>
  <si>
    <t>XXIX.4-b</t>
  </si>
  <si>
    <t>Kisdoboz: 13; Köteg: 1091</t>
  </si>
  <si>
    <t>XXIX.5</t>
  </si>
  <si>
    <t>A Híradástechnikai Anyagok Gyára, Vác iratai</t>
  </si>
  <si>
    <t>XXIX.5-a</t>
  </si>
  <si>
    <t>Szigorúan titkos és szolgálati használatra minősített iratok</t>
  </si>
  <si>
    <t>XXIX.5-b</t>
  </si>
  <si>
    <t>Kisdoboz: 4; Köteg: 163</t>
  </si>
  <si>
    <t>XXIX.6</t>
  </si>
  <si>
    <t>A Könnyűipari Öntöde és Alkatrészgyár, Vác iratai</t>
  </si>
  <si>
    <t>XXIX.7</t>
  </si>
  <si>
    <t>Magyar Hajó és Darugyár Váci Gyárának (1962-ig Dunai Hajógyár) iratai</t>
  </si>
  <si>
    <t>XXIX.8</t>
  </si>
  <si>
    <t>A Magyar Selyemipari Vállalat Váci Bélésszövőgyárának (1952-ig Magyar Bélés- és Szövőgyár Rt.) iratai</t>
  </si>
  <si>
    <t>XXIX.8-a</t>
  </si>
  <si>
    <t>a)  Közgyűlési iratok</t>
  </si>
  <si>
    <t>XXIX.8-b</t>
  </si>
  <si>
    <t>b)  Igazgatói (igazgatósági) iratok</t>
  </si>
  <si>
    <t>Nagydoboz: 7</t>
  </si>
  <si>
    <t>XXIX.8-c</t>
  </si>
  <si>
    <t>c)  A Titkárság iratai</t>
  </si>
  <si>
    <t>XXIX.8-d</t>
  </si>
  <si>
    <t>d)  A műszaki vezető (főmérnök) iratai</t>
  </si>
  <si>
    <t>XXIX.8-e</t>
  </si>
  <si>
    <t>e)  A Főkönyvelőség iratai</t>
  </si>
  <si>
    <t>XXIX.8-f</t>
  </si>
  <si>
    <t>f)  Az Üzemgazdasági Osztály iratai</t>
  </si>
  <si>
    <t>XXIX.8-g</t>
  </si>
  <si>
    <t>g)  A Munkaügyi Osztály iratai</t>
  </si>
  <si>
    <t>Kisdoboz: 18</t>
  </si>
  <si>
    <t>XXIX.8-h</t>
  </si>
  <si>
    <t>h)  A Vállalati Egyeztető Bizottság (VEB) iratai</t>
  </si>
  <si>
    <t>XXIX.8-i</t>
  </si>
  <si>
    <t>i)  A Vállalati Szakszervezeti Bizottság iratai</t>
  </si>
  <si>
    <t>XXIX.9</t>
  </si>
  <si>
    <t>A Mészhomoktéglagyárak Vállalat Váci Mészhomoktéglagyárának iratai</t>
  </si>
  <si>
    <t>XXIX.10</t>
  </si>
  <si>
    <t>A Pamutfonóipari Vállalat Váci Finompamutfonó és Cérnázógyárának (1962-ig Finompamutfonó és Cérnázógyár) iratai</t>
  </si>
  <si>
    <t>XXIX.10-a</t>
  </si>
  <si>
    <t>Igazgatói iratok</t>
  </si>
  <si>
    <t>XXIX.10-b</t>
  </si>
  <si>
    <t>A Tervosztály iratai</t>
  </si>
  <si>
    <t>Kisdoboz: 39</t>
  </si>
  <si>
    <t>XXIX.10-c</t>
  </si>
  <si>
    <t>A Munkaügyi Osztály iratai</t>
  </si>
  <si>
    <t>XXIX.10-d</t>
  </si>
  <si>
    <t>A Műszaki Osztály iratai</t>
  </si>
  <si>
    <t>Kisdoboz: 62</t>
  </si>
  <si>
    <t>XXIX.10-e</t>
  </si>
  <si>
    <t>A főkönyvelő iratai</t>
  </si>
  <si>
    <t>Kisdoboz: 41</t>
  </si>
  <si>
    <t>XXIX.10-f</t>
  </si>
  <si>
    <t>A társadalmi szervek iratai</t>
  </si>
  <si>
    <t>Kisdoboz: 26</t>
  </si>
  <si>
    <t>XXIX.10-g</t>
  </si>
  <si>
    <t>A Finompamutfonó SK. iratai</t>
  </si>
  <si>
    <t>XXIX.10-h</t>
  </si>
  <si>
    <t>Az Egyeztető Bizottság és a Munkaügyi Döntőbizottság iratai</t>
  </si>
  <si>
    <t>XXIX.11</t>
  </si>
  <si>
    <t>A Pest Megyei Nyomda Vállalat, Vác iratai</t>
  </si>
  <si>
    <t>Kisdoboz: 2; Köteg: 57</t>
  </si>
  <si>
    <t>XXIX.12</t>
  </si>
  <si>
    <t>A Pest Megyei Tanácsi Építőipari Vállalat, Vác iratai</t>
  </si>
  <si>
    <t>XXIX.13</t>
  </si>
  <si>
    <t>A Pest-Nógrád Megyei Állatforgalmi és Húsipari Vállalat Váci Gyárának (1964-ig Váci Húsipari Vállalat, 1968-ig Pest-Nógrád Megyei Húsipari Vállalat) iratai</t>
  </si>
  <si>
    <t>XXIX.13-a</t>
  </si>
  <si>
    <t>Kisdoboz: 59</t>
  </si>
  <si>
    <t>XXIX.13-b</t>
  </si>
  <si>
    <t>A Terv-Statisztikai Osztály iratai</t>
  </si>
  <si>
    <t>Kisdoboz: 33</t>
  </si>
  <si>
    <t>XXIX.13-c</t>
  </si>
  <si>
    <t>Az Anyag- és Áruforgalmi Osztáy iratai</t>
  </si>
  <si>
    <t>XXIX.13-d</t>
  </si>
  <si>
    <t>XXIX.13-e</t>
  </si>
  <si>
    <t>A Főkönyvelőség iratai</t>
  </si>
  <si>
    <t>XXIX.13-f</t>
  </si>
  <si>
    <t>Vállalati társadalmi szervek iratai</t>
  </si>
  <si>
    <t>XXIX.13-g</t>
  </si>
  <si>
    <t>Párt- és szakszervezeti iratok</t>
  </si>
  <si>
    <t>XXIX.13-h</t>
  </si>
  <si>
    <t>Segédletek</t>
  </si>
  <si>
    <t>XXIX.14</t>
  </si>
  <si>
    <t>A Pest Megyei Tanács I. sz. (1960-ig Váci Sütőipari Vállalat) Váci Sütőipari Vállalatának iratai</t>
  </si>
  <si>
    <t>XXIX.15</t>
  </si>
  <si>
    <t>A Senior Váci Kötöttárugyár (1982-ig Váci Kötöttárugyár) iratai</t>
  </si>
  <si>
    <t>XXIX.15-a</t>
  </si>
  <si>
    <t>XXIX.15-b</t>
  </si>
  <si>
    <t>Kisdoboz: 47</t>
  </si>
  <si>
    <t>XXIX.15-c</t>
  </si>
  <si>
    <t>XXIX.15-d</t>
  </si>
  <si>
    <t>Az Anyag- és Áruforgalmi Osztály iratai</t>
  </si>
  <si>
    <t>XXIX.15-e</t>
  </si>
  <si>
    <t>A Bér- és Munkaügyi Osztály iratai</t>
  </si>
  <si>
    <t>XXIX.15-f</t>
  </si>
  <si>
    <t>Kisdoboz: 41; Köteg: 1</t>
  </si>
  <si>
    <t>XXIX.15-g</t>
  </si>
  <si>
    <t>Az Egyeztető Biztottság és a Vállalati Munkaügyi Döntőbizottság iratai</t>
  </si>
  <si>
    <t>XXIX.15-h</t>
  </si>
  <si>
    <t>A Fegyelmi Bizottság iratai</t>
  </si>
  <si>
    <t>XXIX.15-i</t>
  </si>
  <si>
    <t>A Szakszervezeti Bizottság iratai</t>
  </si>
  <si>
    <t>Kisdoboz: 24</t>
  </si>
  <si>
    <t>XXIX.15-j</t>
  </si>
  <si>
    <t>A Váci Kötött Sportkör (Váci Vörös Lobogó Szövő Sportkör) iratai</t>
  </si>
  <si>
    <t>XXIX.15-k</t>
  </si>
  <si>
    <t>Az MSZMP- és KISZ- szervezet iratai</t>
  </si>
  <si>
    <t>XXIX.16</t>
  </si>
  <si>
    <t>A Váci Autójavító és Fémipari Vállalat (1960-ig Váci Motor- és Gépjavító Vállalat, 1964-ig Váci Autó- és Gépjavító Vállalat) iratai</t>
  </si>
  <si>
    <t>XXIX.17</t>
  </si>
  <si>
    <t>A Váci Épületkarbantartó Vállalat iratai</t>
  </si>
  <si>
    <t>XXIX.18</t>
  </si>
  <si>
    <t>A Váci Fonó Kft. (1962-ig Váci Fonógyár, 1973-ig Gyapjúmosó és Szövőgyár Váci Gyáregysége, 1989-ig Hazai Fésűsfonó és Szövőgyár Váci Gyárának) iratai</t>
  </si>
  <si>
    <t>XXIX.18-a</t>
  </si>
  <si>
    <t>Kisdoboz: 6; Köteg: 10</t>
  </si>
  <si>
    <t>XXIX.18-b</t>
  </si>
  <si>
    <t>Számviteli iratok</t>
  </si>
  <si>
    <t>XXIX.18-c</t>
  </si>
  <si>
    <t>XXIX.18-d</t>
  </si>
  <si>
    <t>A Váci Fonó Kft. iratai</t>
  </si>
  <si>
    <t>XXIX.19</t>
  </si>
  <si>
    <t>A Váci Magasépítő Közös Vállalat (1970-ig Vác Város, Járás Termelőszövetkezeteinek Építőipari Vállalkozása, 1979-ig Pest Megyei Tanács 6. sz. Építőipari Szövetkezeti Közös Vállalata, majd Váci Magasépítő Kft.) iratai</t>
  </si>
  <si>
    <t>Kisdoboz: 1; Köteg: 78</t>
  </si>
  <si>
    <t>XXIX.20</t>
  </si>
  <si>
    <t>A Váci Szikvízgyártó és Szeszfőzde Vállalat iratai</t>
  </si>
  <si>
    <t>XXIX.21</t>
  </si>
  <si>
    <t>A Váci Városüzemeltetési Kft. (1966-ig Váci Községgazdálkodási Vállalat, majd Váci Városgazdálkodási Vállalat ) iratai</t>
  </si>
  <si>
    <t>Kisdoboz: 3; Köteg: 257</t>
  </si>
  <si>
    <t>XXIX.22</t>
  </si>
  <si>
    <t>A Dunamenti Víz- és Csatornamű Vállalat (1955-ig Váci Víz- és Csatornaművek) iratai</t>
  </si>
  <si>
    <t>XXIX.23</t>
  </si>
  <si>
    <t>A Pest Megyei Mosoda Vállalat, Vác iratai</t>
  </si>
  <si>
    <t>XXIX.24</t>
  </si>
  <si>
    <t>A Váci Ingatlankezelő Vállalat iratai</t>
  </si>
  <si>
    <t>XXIX.25</t>
  </si>
  <si>
    <t>A Váci Kommunális Kft. (Váci Kommunális Költségvetési Üzem) iratai</t>
  </si>
  <si>
    <t>Köteg: 40</t>
  </si>
  <si>
    <t>XXIX.26</t>
  </si>
  <si>
    <t>A Váci Temetkezési Vállalat iratai</t>
  </si>
  <si>
    <t>XXIX.27</t>
  </si>
  <si>
    <t>A Váci Vegyesipari Javító és Szolgáltató Vállalat (korábban Váci Vegyesipari Termelő és Szolgáltató Vállalat) iratai</t>
  </si>
  <si>
    <t>XXIX.28</t>
  </si>
  <si>
    <t>A GE Lihting Tungsram Rt. Váci Fényforrásgyárának (1974-ig TV-Képcső és Alkatrészgyár, 1985-ig EIVRT Váci Fényforrás- és Alkatrészgyár, 1989-ig Tungsram Rt. Fényforrásgyára) iratai</t>
  </si>
  <si>
    <t>XXIX.51</t>
  </si>
  <si>
    <t>A Észak-Dunántúli Áramszolgáltató Vállalat (ÉDÁSZ) Esztergomi Igazgatósága Váci Üzemvezetőségének iratai</t>
  </si>
  <si>
    <t>XXIX.71</t>
  </si>
  <si>
    <t>Erdei Termék Vállakozás Rt. (korábban Erdei Termékeket Feldolgozó és Értékesítő Vállalat Váci Üdítőital Üzemének) iratai</t>
  </si>
  <si>
    <t>XXIX.201</t>
  </si>
  <si>
    <t>A Vác és Környéke Élelmiszer Kiskereskedelmi Vállalat (1960-ig Vác és Környéke Népbolt Vállalat) iratai</t>
  </si>
  <si>
    <t>XXIX.202</t>
  </si>
  <si>
    <t>A Váci Vendéglátóipari Vállalat iratai</t>
  </si>
  <si>
    <t>XXIX.301</t>
  </si>
  <si>
    <t>A Pest Megyei Duna Volán Vállalat Gödöllői Üzemigazgatósága Váci Főnökségének (1986-ig Volán 1. sz. Vállalat 12. sz. Üzemegysége) iratai</t>
  </si>
  <si>
    <t>XXIX.401</t>
  </si>
  <si>
    <t>A Magyar Nemzeti Bank Váci Fiókjának iratai</t>
  </si>
  <si>
    <t>XXIX.501</t>
  </si>
  <si>
    <t>A Váci Állami Állattenyésztő Állomás iratai</t>
  </si>
  <si>
    <t>XXIX.502</t>
  </si>
  <si>
    <t>A Váci Erdőgazdaság Nemzeti Vállalat iratai</t>
  </si>
  <si>
    <t>XXIX.503</t>
  </si>
  <si>
    <t>A Váci Kertészeti Vállalat iratai</t>
  </si>
  <si>
    <t>XXIX.504</t>
  </si>
  <si>
    <t>A Váci Mezőgazdasági Technikum Tangazdaságának (1955-ig Váci Állattenyésztési és Kertészeti Technikumok Tangazdasága) iratai</t>
  </si>
  <si>
    <t>XXIX.701</t>
  </si>
  <si>
    <t>FÉMO Fémipari Megmunkáló Kft., Vác iratai</t>
  </si>
  <si>
    <t>XXIX.702</t>
  </si>
  <si>
    <t>Vác Városi Kábeltelevízió Kft. iratai</t>
  </si>
  <si>
    <t>XXIX.703</t>
  </si>
  <si>
    <t>A CHEMOFORT Kft., Vác iratai</t>
  </si>
  <si>
    <t>Köteg: 2</t>
  </si>
  <si>
    <t>XXIX.705</t>
  </si>
  <si>
    <t>A Váci Városgazdálkodási Vállalat Építő Kft. iratai</t>
  </si>
  <si>
    <t>Köteg: 15</t>
  </si>
  <si>
    <t>XXIX.706</t>
  </si>
  <si>
    <t>Vác Város Televízió Kht. iratai</t>
  </si>
  <si>
    <t>XXIX.706-a</t>
  </si>
  <si>
    <t>XXIX.706-b</t>
  </si>
  <si>
    <t>Az Elektro Szignál TV adásai</t>
  </si>
  <si>
    <t>mp4; avi; wmv</t>
  </si>
  <si>
    <t>Kisdoboz: 115</t>
  </si>
  <si>
    <t>XXIX.3001</t>
  </si>
  <si>
    <t>Csődeljárás alá vont gazdálkodó szervezetek iratainak levéltári gyűjteménye</t>
  </si>
  <si>
    <t>XXX.</t>
  </si>
  <si>
    <t>SZÖVETKEZETEK</t>
  </si>
  <si>
    <t>XXX.1</t>
  </si>
  <si>
    <t>A váci ipari szövetkezetek iratainak levéltári gyűjteménye</t>
  </si>
  <si>
    <t>XXX.1-a</t>
  </si>
  <si>
    <t>A Dunakanyar Vegyesipari Szolgáltató KTSZ iratai</t>
  </si>
  <si>
    <t>XXX.1-b</t>
  </si>
  <si>
    <t>A Váci Cipész KTSZ iratai</t>
  </si>
  <si>
    <t>XXX.1-c</t>
  </si>
  <si>
    <t>A Váci Faipari KTSZ iratai</t>
  </si>
  <si>
    <t>XXX.1-d</t>
  </si>
  <si>
    <t>A Váci Fodrász KTSZ iratai</t>
  </si>
  <si>
    <t>XXX.1-e</t>
  </si>
  <si>
    <t>A Váci Járási Szolgáltató KTSZ iratai</t>
  </si>
  <si>
    <t>XXX.1-f</t>
  </si>
  <si>
    <t>A Váci Szabó KTSZ iratai</t>
  </si>
  <si>
    <t>Kisdoboz: 6; Köteg: 1</t>
  </si>
  <si>
    <t>XXX.1-g</t>
  </si>
  <si>
    <t>Az Írisz Ipari, Szolgáltató és Innovációs Kisszövetkezet, Vác iratai</t>
  </si>
  <si>
    <t>XXX.1-h</t>
  </si>
  <si>
    <t>Az Építőipari és Lakossági Szolgáltató Kisszövetkezet, Vác iratai</t>
  </si>
  <si>
    <t>XXX.1-i</t>
  </si>
  <si>
    <t>AKUSTIK Építőipari, Szerelő és Kivitelező Kisszövetkezet, Vác iratai</t>
  </si>
  <si>
    <t>XXX.101</t>
  </si>
  <si>
    <t>A váci kereskedelmi szövetkezetek iratainak levéltári gyűjteménye</t>
  </si>
  <si>
    <t>XXX.101-a</t>
  </si>
  <si>
    <t>Földműves-szövetkezetek Váci Járási Központjának iratai</t>
  </si>
  <si>
    <t>XXX.101-b</t>
  </si>
  <si>
    <t>Vác és Vidéke Általános Fogyasztási és Értékesítő Szövetkezet (1967-ig Vác és Vidéke Körzeti Földműves-szövetkezet) iratai</t>
  </si>
  <si>
    <t>XXX.101-c</t>
  </si>
  <si>
    <t>Atlasz Kisszövetkezet, Vác iratai</t>
  </si>
  <si>
    <t>XXX.101-d</t>
  </si>
  <si>
    <t>Viszik Vendéglátóipari, Szolgáltató, Idegenforgalmi és Kereskedelmi Kisszövetkezet, Vác iratai</t>
  </si>
  <si>
    <t>XXX.201</t>
  </si>
  <si>
    <t>A váci mezőgazdasági szövetkezetek iratainak levéltári gyűjteménye</t>
  </si>
  <si>
    <t>XXX.201-a</t>
  </si>
  <si>
    <t>A Béke Termelőszövetkezeti Csoport iratai</t>
  </si>
  <si>
    <t>XXX.201-b</t>
  </si>
  <si>
    <t>A Dunakanyar Termelőszövetkezeti Csoport iratai</t>
  </si>
  <si>
    <t>XXX.201-c</t>
  </si>
  <si>
    <t>A Haladás Termelőszövet iratai</t>
  </si>
  <si>
    <t>XXX.201-d</t>
  </si>
  <si>
    <t>A Váci Kossuth Mezőgazdasági Termelőszövetkezet iratai</t>
  </si>
  <si>
    <t>Kisdoboz: 5; Köteg: 4</t>
  </si>
  <si>
    <t>XXX.201-e</t>
  </si>
  <si>
    <t>A Micsurin Mezőgazdasági Termelőszövetkezet iratai</t>
  </si>
  <si>
    <t>XXX.201-f</t>
  </si>
  <si>
    <t>A Petőfi Termelőszövetkezeti Csoport iratai</t>
  </si>
  <si>
    <t>XXX.201-g</t>
  </si>
  <si>
    <t>A Törekvő Termelőszövetkezeti Csoport iratai</t>
  </si>
  <si>
    <t>XXX.201-h</t>
  </si>
  <si>
    <t>A Dózsa Termelőszövetkezeti Csoport iratai</t>
  </si>
  <si>
    <t>XXX.201-i</t>
  </si>
  <si>
    <t>A Flóra és Fauna Mezőgazdasági Kistermelők Szövetkezete, Vác iratai</t>
  </si>
  <si>
    <t>XXXVII.</t>
  </si>
  <si>
    <t>MEGYEI JOGÚ VÁROSI, VÁROSI ÉS KÖZSÉGI ÖNKORMÁNYZATOK</t>
  </si>
  <si>
    <t>XXXVII.201</t>
  </si>
  <si>
    <t>Vác Város Önkormányzatának iratai</t>
  </si>
  <si>
    <t>XXXVII.201-a</t>
  </si>
  <si>
    <t>Képviselő-testületi jegyzőkönyvek</t>
  </si>
  <si>
    <t>XXXVII.201-b</t>
  </si>
  <si>
    <t>Képviselő-testületi iratok</t>
  </si>
  <si>
    <t>Kisdoboz: 33; Köteg: 33</t>
  </si>
  <si>
    <t>XXXVII.201-c</t>
  </si>
  <si>
    <t>Bizottságok jegyzőkönyvei</t>
  </si>
  <si>
    <t>XXXVII.201-d</t>
  </si>
  <si>
    <t>Okmánytár</t>
  </si>
  <si>
    <t>XXXVII.202</t>
  </si>
  <si>
    <t>Vác Város Polgármesteri Hivatala Szervezési és Jogi Osztályának, Szociális Osztályának és Szakmai Irányító Csoportjának együttesen kezelt iratai</t>
  </si>
  <si>
    <t>XXXVII.202-a</t>
  </si>
  <si>
    <t>XXXVII.202-b</t>
  </si>
  <si>
    <t>XXXVII.203</t>
  </si>
  <si>
    <t>Vác Város Polgármesteri Hivatala Közigazgatási Osztályának, Városgazdálkodási és Városfejlesztési Osztályának, Főépítészének és környezetvédelmi főelőadójának együttesen kezelt iratai</t>
  </si>
  <si>
    <t>XXXVII.204</t>
  </si>
  <si>
    <t>Vác Város Polgármesteri Hivatala Pénzügyi Osztályának iratai</t>
  </si>
  <si>
    <t>XXXVII.204-a</t>
  </si>
  <si>
    <t>XXXVII.204-b</t>
  </si>
  <si>
    <t>Kisdoboz: 29</t>
  </si>
  <si>
    <t>XXXVII.230</t>
  </si>
  <si>
    <t>Vác Város Önkormányzat Gazdasági Hivatalának iratai</t>
  </si>
  <si>
    <t>Kisdoboz: 37</t>
  </si>
  <si>
    <t>Kötet: 12</t>
  </si>
  <si>
    <t>Nagydoboz: 12; Kötet: 89</t>
  </si>
  <si>
    <t>Kötet: 1</t>
  </si>
  <si>
    <t>Kötet: 2</t>
  </si>
  <si>
    <t>Kötet: 4</t>
  </si>
  <si>
    <t>Kötet: 3</t>
  </si>
  <si>
    <t>Nagydoboz: 2; Kötet: 2</t>
  </si>
  <si>
    <t>Nagydoboz: 3; Kötet: 3</t>
  </si>
  <si>
    <t>Kötet: 15</t>
  </si>
  <si>
    <t>Kötet: 13</t>
  </si>
  <si>
    <t>Kötet: 5</t>
  </si>
  <si>
    <t>Nagydoboz: 4; Kötet: 4</t>
  </si>
  <si>
    <t>Kötet: 26</t>
  </si>
  <si>
    <t>Kisdoboz: 3; Kötet: 11</t>
  </si>
  <si>
    <t>Kötet: 1; Téka: 1</t>
  </si>
  <si>
    <t>Nagydoboz: 1; Kötet: 4</t>
  </si>
  <si>
    <t>Kötet: 7</t>
  </si>
  <si>
    <t>Kötet: 25</t>
  </si>
  <si>
    <t>Kisdoboz: 4; Kötet: 24</t>
  </si>
  <si>
    <t>Kisdoboz: 7; Kötet: 27; Téka: 1</t>
  </si>
  <si>
    <t>Kisdoboz: 1; Kötet: 25</t>
  </si>
  <si>
    <t>Kötet: 31</t>
  </si>
  <si>
    <t>Kisdoboz: 1; Kötet: 5</t>
  </si>
  <si>
    <t>Kisdoboz: 1; Kötet: 3</t>
  </si>
  <si>
    <t>Kisdoboz: 1; Kötet: 69</t>
  </si>
  <si>
    <t>Kisdoboz: 1; Kötet: 2</t>
  </si>
  <si>
    <t>Kisdoboz: 408; Kötet: 306</t>
  </si>
  <si>
    <t>Kisdoboz: 8; Kötet: 7</t>
  </si>
  <si>
    <t>Kisdoboz: 3; Kötet: 2</t>
  </si>
  <si>
    <t>Kisdoboz: 1; Kötet: 8</t>
  </si>
  <si>
    <t>Kisdoboz: 1; Kötet: 21</t>
  </si>
  <si>
    <t>Kisdoboz: 267; Kötet: 147</t>
  </si>
  <si>
    <t>Kisdoboz: 27; Kötet: 74; Téka: 1</t>
  </si>
  <si>
    <t>Kisdoboz: 21; Kötet: 98; Téka: 2</t>
  </si>
  <si>
    <t>Kisdoboz: 16; Kötet: 415; Téka: 2</t>
  </si>
  <si>
    <t>Kisdoboz: 9; Kötet: 4</t>
  </si>
  <si>
    <t>Kisdoboz: 13; Kötet: 102</t>
  </si>
  <si>
    <t>Kötet: 45</t>
  </si>
  <si>
    <t>Kötet: 23</t>
  </si>
  <si>
    <t>Kötet: 35</t>
  </si>
  <si>
    <t>Kisdoboz: 21; Kötet: 14</t>
  </si>
  <si>
    <t>Kisdoboz: 55; Kötet: 1</t>
  </si>
  <si>
    <t>Kötet: 2; Köteg: 4</t>
  </si>
  <si>
    <t>Kisdoboz: 87; Kötet: 2</t>
  </si>
  <si>
    <t>Nagydoboz: 49; Kötet: 9; Köteg: 65</t>
  </si>
  <si>
    <t>Nagydoboz: 1; Kötet: 6; Köteg: 8</t>
  </si>
  <si>
    <t>Kisdoboz: 7; Kötet: 6</t>
  </si>
  <si>
    <t>Kisdoboz: 17; Kötet: 10</t>
  </si>
  <si>
    <t>Kisdoboz: 27; Kötet: 5</t>
  </si>
  <si>
    <t>Kötet: 12, Köteg: 1</t>
  </si>
  <si>
    <t>Kötet: 8</t>
  </si>
  <si>
    <t>Kötet: 21; Köteg: 1</t>
  </si>
  <si>
    <t>Kisdoboz: 12; Kötet: 3</t>
  </si>
  <si>
    <t>Kisdoboz: 5; Kötet: 13</t>
  </si>
  <si>
    <t>Nagydoboz: 6; Kötet: 2; Téka: 1</t>
  </si>
  <si>
    <t>Kötet: 44</t>
  </si>
  <si>
    <t>Kisdoboz: 1; Kötet: 1</t>
  </si>
  <si>
    <t>Kisdoboz: 15; Kötet: 3</t>
  </si>
  <si>
    <t>Kisdoboz: 158; Kötet: 26</t>
  </si>
  <si>
    <t>Kisdoboz: 5; Kötet: 48; Csomó: 1</t>
  </si>
  <si>
    <t>Kisdoboz: 6; Kötet: 1; Köteg: 2</t>
  </si>
  <si>
    <t>Kisdoboz: 1; Kötet: 46; csomó: 1</t>
  </si>
  <si>
    <t>Kisdoboz: 91; Kötet: 66</t>
  </si>
  <si>
    <t>Kisdoboz: 216; Kötet: 144</t>
  </si>
  <si>
    <t>Kisdoboz: 10; Kötet: 1</t>
  </si>
  <si>
    <t>Kisdoboz: 11; Kötet: 1</t>
  </si>
  <si>
    <t>Kisdoboz: 192; Kötet: 112</t>
  </si>
  <si>
    <t>Kisdoboz: 88; Kötet: 446; Köteg: 8</t>
  </si>
  <si>
    <t>Kisdoboz: 677; Kötet: 102</t>
  </si>
  <si>
    <t>Kisdoboz: 34; Kötet: 23; Köteg: 1</t>
  </si>
  <si>
    <t>Kisdoboz: 4; Kötet: 1</t>
  </si>
  <si>
    <t>Kisdoboz: 11; Kötet: 17</t>
  </si>
  <si>
    <t>Kisdoboz: 45; Kötet: 49</t>
  </si>
  <si>
    <t>Kisdoboz: 3; Kötet: 1</t>
  </si>
  <si>
    <t>Kisdoboz: 122; Kötet: 55; Köteg: 2</t>
  </si>
  <si>
    <t>Kisdoboz: 124; Kötet: 56</t>
  </si>
  <si>
    <t>Kisdoboz: 7; Kötet: 11; Köteg: 7</t>
  </si>
  <si>
    <t>Kisdoboz: 6; Kötet: 3</t>
  </si>
  <si>
    <t>Kisdoboz: 4; Kötet: 66; Köteg: 27</t>
  </si>
  <si>
    <t>Kisdoboz: 22; Kötet: 87; Köteg: 15</t>
  </si>
  <si>
    <t>Kisdoboz: 3; Kötet: 44</t>
  </si>
  <si>
    <t>Kötet: 33</t>
  </si>
  <si>
    <t>Kisdoboz: 10; Kötet: 14; Köteg: 9</t>
  </si>
  <si>
    <t>Kisdoboz: 2; Kötet: 14; Köteg: 10</t>
  </si>
  <si>
    <t>Mikrofilmtekercs 35 mm (negatív) : 252</t>
  </si>
  <si>
    <t>VIII.3651-i</t>
  </si>
  <si>
    <t>A Váci Deákvári Óvoda irtatai</t>
  </si>
  <si>
    <t>X.56</t>
  </si>
  <si>
    <t>A Váci Bajnok Egyesület iratai</t>
  </si>
  <si>
    <t>XIII.1-j</t>
  </si>
  <si>
    <t>A Király család iratai</t>
  </si>
  <si>
    <t>XIV.1-o</t>
  </si>
  <si>
    <t>XIV.1-p</t>
  </si>
  <si>
    <t>XIV.1-q</t>
  </si>
  <si>
    <t>XIV.1-r</t>
  </si>
  <si>
    <t>XIV.1-s</t>
  </si>
  <si>
    <t>XIV.1-t</t>
  </si>
  <si>
    <t>Vass István országgyűlési képviselő iratai</t>
  </si>
  <si>
    <t>Ferjancsics László iratai</t>
  </si>
  <si>
    <t>Hadnagy Tibor gimnázium-igazgató iratai</t>
  </si>
  <si>
    <t>Hajdo Sándor iratai</t>
  </si>
  <si>
    <t>Majer László borkereskedő iratai</t>
  </si>
  <si>
    <t>Békési Gábor tanár iratai</t>
  </si>
  <si>
    <t>XXX.1-j</t>
  </si>
  <si>
    <t>Generál Ipari Kisszövetkezet iratai</t>
  </si>
  <si>
    <t>XXXVII.202-c</t>
  </si>
  <si>
    <t>XXXVII.202-d</t>
  </si>
  <si>
    <t>Szabálysértési iratok</t>
  </si>
  <si>
    <t>Népesség-nyilvántartási iratok</t>
  </si>
  <si>
    <t>kisdoboz: 1</t>
  </si>
  <si>
    <t>HU-VVL</t>
  </si>
  <si>
    <t>hu_vvl_torzskonyv</t>
  </si>
  <si>
    <t>Vác Város Levéltára</t>
  </si>
  <si>
    <t>1674 VHS kazzetta; 1704 DVD</t>
  </si>
  <si>
    <t>20. század</t>
  </si>
  <si>
    <t>VIII.66</t>
  </si>
  <si>
    <t>A Pikéthy Tibor Zeneművészeti Szakközépiskola, Vác ir.</t>
  </si>
  <si>
    <t>Kisdoboz: 5,; Kötet: 10</t>
  </si>
  <si>
    <t>Kisdoboz: 50</t>
  </si>
  <si>
    <t>Kisdoboz: 54</t>
  </si>
  <si>
    <t>X.11</t>
  </si>
  <si>
    <t>Ifjúsági szervezetek (KISZ, VÁDISZ, PEDISZ, úttörő) együttesen kezelt iratai</t>
  </si>
  <si>
    <t>XIII.1-k</t>
  </si>
  <si>
    <t>A Stibrik (Sziklai) - Nyíry - Recska (Kiss) - Kiss - Obermayer család iratai</t>
  </si>
  <si>
    <t>XIV.1-u</t>
  </si>
  <si>
    <t>XIV.1-v</t>
  </si>
  <si>
    <t>Dr. Gál Judit iratai</t>
  </si>
  <si>
    <t>Dr. Molnár Lajos iratai</t>
  </si>
  <si>
    <t>18. század</t>
  </si>
  <si>
    <t>XIV.17</t>
  </si>
  <si>
    <t>Dr. Horváth Fernc levéltár-igazgató iratai</t>
  </si>
  <si>
    <t>Kisdoboz: 46</t>
  </si>
  <si>
    <t>Nagydoboz: 2, Téka: 1</t>
  </si>
  <si>
    <t>Városábrázolások levéltári gyűjteménye</t>
  </si>
  <si>
    <t>XV.49-f</t>
  </si>
  <si>
    <t>Madách Rádió hangfelvételei</t>
  </si>
  <si>
    <t>Kisdodoz: 1</t>
  </si>
  <si>
    <t>XXXV.</t>
  </si>
  <si>
    <t>Az MSZMP archívumában kezelt iratok</t>
  </si>
  <si>
    <t>A Magyar Dolgozók pártja és a Magyar Szocialista Munkáspárt Szobi és Váci járási, valamint Vác városi szervezeteinek együttesen kezelt iratai</t>
  </si>
  <si>
    <t>XXXV.1</t>
  </si>
  <si>
    <t>Kisdoboz: 76</t>
  </si>
  <si>
    <t>Kisdoboz: 158</t>
  </si>
  <si>
    <t>Kisdoboz: 998; Kötet: 14</t>
  </si>
  <si>
    <t>A Váci Görög Nemzetiségi Önkormányzat iratai</t>
  </si>
  <si>
    <t>A Váci Német Nemzetiségi Önkormányzat iratai</t>
  </si>
  <si>
    <t>A Váci Roma Nemzetiségi Önkormányzat iratai</t>
  </si>
  <si>
    <t>A Váci Ruszin Nemzetiségi Önkormányzat iratai</t>
  </si>
  <si>
    <t>A Váci Szlovák Nemzetiségi Önkormányzat iratai</t>
  </si>
  <si>
    <t>A Váci Ukrán Nemzetiségi Önkormányzat iratai</t>
  </si>
  <si>
    <t>XXXVII.211</t>
  </si>
  <si>
    <t>XXXVII.212</t>
  </si>
  <si>
    <t>XXXVII.213</t>
  </si>
  <si>
    <t>XXXVII.214</t>
  </si>
  <si>
    <t>XXXVII.215</t>
  </si>
  <si>
    <t>XXXVII.216</t>
  </si>
  <si>
    <t>X.57</t>
  </si>
  <si>
    <t>A Váci Sportegyesület (futball szakosztály) iratai</t>
  </si>
  <si>
    <t>XIII.1-l</t>
  </si>
  <si>
    <t>A Kövi (Keller)-Kalencsik-Majer-Nyéki-Vigh család iratai</t>
  </si>
  <si>
    <t>XIV.1-w</t>
  </si>
  <si>
    <t>Bíró Zoltánné Kommunális Költségvetési Üzem irodavezetőjének iratai</t>
  </si>
  <si>
    <t>Vác Város Levéltárának 2022. évi törzskönyvi állománya</t>
  </si>
  <si>
    <t>XV.12-a</t>
  </si>
  <si>
    <t>XV.12-b</t>
  </si>
  <si>
    <t>XV.12-c</t>
  </si>
  <si>
    <t>Polgári kori tervek</t>
  </si>
  <si>
    <t>Tervtári alapgyűjtemény</t>
  </si>
  <si>
    <t>Nagyalakú tervek</t>
  </si>
  <si>
    <t>Kisdoboz: 400</t>
  </si>
  <si>
    <t>Téka: 10</t>
  </si>
  <si>
    <t>XXIII.602</t>
  </si>
  <si>
    <t>A Vác Városi Tanács V. B. Gazdasági-Műszaki Ellátó Szervetzetének (GAMESZ) iratai</t>
  </si>
  <si>
    <t>Kisdoboz: 70</t>
  </si>
  <si>
    <t>XXIX.81</t>
  </si>
  <si>
    <t>A Váci KOMBER Kft. Iratai</t>
  </si>
  <si>
    <t>Polgármesteri Kabinet iratai</t>
  </si>
  <si>
    <t>1299-2022</t>
  </si>
  <si>
    <t>Bernáth Kálmán Kereskedelmi és Vendéglátóipari Szaképző Iskola (1965-ig Pest Megyei Tanács V. B. 2. sz. Kereskedelmi és Vendéglátóipari Szakmunkásképző iskola, 2003-ig Kereskedelmi Szakközépiskola, Kereskedelmi és Vendéglátóipari Szakmunkásképző Iskola) Vác iratai</t>
  </si>
  <si>
    <t>Kisdoboz: 73; Kötet: 8</t>
  </si>
  <si>
    <t>XV.34-c</t>
  </si>
  <si>
    <t>XXXVII.202-e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</si>
</sst>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6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MS Sans Serif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1">
    <xf numFmtId="0" fontId="0" fillId="0" borderId="0" xfId="0"/>
    <xf numFmtId="0" fontId="2" fillId="0" borderId="0" xfId="1" applyFont="1"/>
    <xf numFmtId="0" fontId="1" fillId="0" borderId="0" xfId="1"/>
    <xf numFmtId="0" fontId="0" fillId="2" borderId="1" xfId="0" applyFill="1" applyBorder="1"/>
    <xf numFmtId="0" fontId="0" fillId="0" borderId="1" xfId="0" applyBorder="1"/>
    <xf numFmtId="0" fontId="1" fillId="0" borderId="0" xfId="1" applyFill="1"/>
    <xf numFmtId="0" fontId="0" fillId="0" borderId="0" xfId="0" applyFill="1"/>
    <xf numFmtId="0" fontId="0" fillId="0" borderId="1" xfId="0" applyBorder="1" applyAlignment="1">
      <alignment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2" fontId="6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0" xfId="0" applyFont="1"/>
    <xf numFmtId="0" fontId="7" fillId="0" borderId="0" xfId="0" applyNumberFormat="1" applyFont="1" applyBorder="1" applyAlignment="1">
      <alignment horizontal="left" vertical="top"/>
    </xf>
    <xf numFmtId="0" fontId="7" fillId="0" borderId="0" xfId="2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Border="1"/>
    <xf numFmtId="0" fontId="7" fillId="0" borderId="0" xfId="0" applyNumberFormat="1" applyFont="1" applyBorder="1"/>
    <xf numFmtId="2" fontId="7" fillId="0" borderId="0" xfId="0" applyNumberFormat="1" applyFont="1" applyBorder="1"/>
    <xf numFmtId="0" fontId="0" fillId="0" borderId="0" xfId="0" applyFont="1"/>
    <xf numFmtId="0" fontId="0" fillId="0" borderId="0" xfId="0" applyFont="1" applyBorder="1" applyAlignment="1">
      <alignment vertical="top"/>
    </xf>
    <xf numFmtId="0" fontId="9" fillId="0" borderId="0" xfId="0" applyNumberFormat="1" applyFont="1" applyBorder="1" applyAlignment="1">
      <alignment horizontal="left" vertical="top"/>
    </xf>
    <xf numFmtId="0" fontId="9" fillId="0" borderId="0" xfId="2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ont="1" applyBorder="1"/>
    <xf numFmtId="0" fontId="9" fillId="0" borderId="0" xfId="0" applyNumberFormat="1" applyFont="1" applyBorder="1"/>
    <xf numFmtId="2" fontId="9" fillId="0" borderId="0" xfId="0" applyNumberFormat="1" applyFont="1" applyBorder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9" fillId="0" borderId="0" xfId="2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NumberFormat="1" applyFont="1" applyBorder="1" applyAlignment="1">
      <alignment vertical="top" wrapText="1"/>
    </xf>
    <xf numFmtId="0" fontId="9" fillId="0" borderId="0" xfId="0" applyNumberFormat="1" applyFont="1" applyBorder="1" applyAlignment="1">
      <alignment vertical="top" wrapText="1"/>
    </xf>
    <xf numFmtId="0" fontId="6" fillId="0" borderId="0" xfId="0" applyFont="1" applyFill="1" applyBorder="1"/>
    <xf numFmtId="0" fontId="9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wrapText="1"/>
    </xf>
    <xf numFmtId="0" fontId="9" fillId="0" borderId="0" xfId="0" applyNumberFormat="1" applyFont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/>
    <xf numFmtId="2" fontId="9" fillId="0" borderId="0" xfId="0" applyNumberFormat="1" applyFont="1" applyFill="1" applyBorder="1"/>
    <xf numFmtId="0" fontId="7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Alignment="1">
      <alignment wrapText="1"/>
    </xf>
    <xf numFmtId="0" fontId="1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Border="1" applyAlignment="1">
      <alignment wrapText="1"/>
    </xf>
    <xf numFmtId="2" fontId="6" fillId="0" borderId="0" xfId="0" applyNumberFormat="1" applyFont="1"/>
    <xf numFmtId="0" fontId="7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/>
    <xf numFmtId="2" fontId="7" fillId="0" borderId="0" xfId="0" applyNumberFormat="1" applyFont="1" applyFill="1" applyBorder="1"/>
    <xf numFmtId="0" fontId="0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11" fillId="0" borderId="0" xfId="0" applyNumberFormat="1" applyFont="1" applyBorder="1"/>
    <xf numFmtId="2" fontId="10" fillId="0" borderId="0" xfId="0" applyNumberFormat="1" applyFont="1" applyBorder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2" fontId="0" fillId="0" borderId="0" xfId="0" applyNumberFormat="1"/>
    <xf numFmtId="0" fontId="9" fillId="0" borderId="0" xfId="0" applyNumberFormat="1" applyFont="1" applyBorder="1" applyAlignment="1">
      <alignment horizontal="right"/>
    </xf>
  </cellXfs>
  <cellStyles count="3">
    <cellStyle name="Normál" xfId="0" builtinId="0"/>
    <cellStyle name="Normál 2" xfId="1"/>
    <cellStyle name="Normál_KTOPI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65"/>
  <sheetViews>
    <sheetView tabSelected="1" zoomScale="80" zoomScaleNormal="80" workbookViewId="0">
      <pane ySplit="1" topLeftCell="A548" activePane="bottomLeft" state="frozen"/>
      <selection pane="bottomLeft" activeCell="E552" sqref="E552"/>
    </sheetView>
  </sheetViews>
  <sheetFormatPr defaultRowHeight="15" x14ac:dyDescent="0.25"/>
  <cols>
    <col min="1" max="1" width="19.5703125" bestFit="1" customWidth="1"/>
    <col min="2" max="2" width="20.7109375" customWidth="1"/>
    <col min="3" max="3" width="34.7109375" customWidth="1"/>
    <col min="4" max="4" width="9.42578125" bestFit="1" customWidth="1"/>
    <col min="5" max="5" width="8.5703125" bestFit="1" customWidth="1"/>
    <col min="6" max="6" width="18.140625" bestFit="1" customWidth="1"/>
    <col min="7" max="7" width="17.28515625" bestFit="1" customWidth="1"/>
    <col min="8" max="8" width="16" bestFit="1" customWidth="1"/>
    <col min="9" max="9" width="17.28515625" bestFit="1" customWidth="1"/>
    <col min="10" max="10" width="18.28515625" customWidth="1"/>
    <col min="11" max="11" width="15.28515625" customWidth="1"/>
    <col min="12" max="12" width="22" bestFit="1" customWidth="1"/>
    <col min="13" max="13" width="18" bestFit="1" customWidth="1"/>
    <col min="14" max="14" width="18" customWidth="1"/>
    <col min="15" max="15" width="18.5703125" customWidth="1"/>
    <col min="16" max="16" width="32.140625" customWidth="1"/>
    <col min="17" max="17" width="17.28515625" bestFit="1" customWidth="1"/>
    <col min="18" max="18" width="16" bestFit="1" customWidth="1"/>
    <col min="19" max="19" width="30.42578125" bestFit="1" customWidth="1"/>
    <col min="20" max="20" width="19.28515625" bestFit="1" customWidth="1"/>
  </cols>
  <sheetData>
    <row r="1" spans="1:16" ht="30" x14ac:dyDescent="0.25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4" t="s">
        <v>6</v>
      </c>
      <c r="G1" s="4" t="s">
        <v>7</v>
      </c>
      <c r="H1" s="3" t="s">
        <v>8</v>
      </c>
      <c r="I1" s="4" t="s">
        <v>18</v>
      </c>
      <c r="J1" s="7" t="s">
        <v>70</v>
      </c>
      <c r="K1" s="4" t="s">
        <v>10</v>
      </c>
      <c r="L1" s="4" t="s">
        <v>11</v>
      </c>
      <c r="M1" s="4" t="s">
        <v>12</v>
      </c>
      <c r="N1" s="4" t="s">
        <v>19</v>
      </c>
      <c r="O1" s="4" t="s">
        <v>9</v>
      </c>
      <c r="P1" s="3" t="s">
        <v>55</v>
      </c>
    </row>
    <row r="2" spans="1:16" s="13" customFormat="1" ht="45" customHeight="1" x14ac:dyDescent="0.25">
      <c r="A2" s="8" t="s">
        <v>57</v>
      </c>
      <c r="B2" s="8" t="s">
        <v>85</v>
      </c>
      <c r="C2" s="9" t="s">
        <v>86</v>
      </c>
      <c r="D2" s="10">
        <v>1612</v>
      </c>
      <c r="E2" s="10">
        <v>1952</v>
      </c>
      <c r="F2" s="10"/>
      <c r="G2" s="10"/>
      <c r="H2" s="11">
        <f>SUM(H3+H15+H16+H20+H27+H28+H33+H34+H35+H36+H37+H38+H42+H43+H44+H47+H48+H49+H50+H51+H52+H57+H58+H59+H60+H61+H62+H63+H67+H68+H82+H87+H88+H91+H92+H93+H94+H95+H96+H97+H98)</f>
        <v>170.60999999999999</v>
      </c>
      <c r="I2" s="12"/>
      <c r="J2" s="12"/>
      <c r="K2" s="12"/>
      <c r="L2" s="12"/>
      <c r="M2" s="12"/>
      <c r="N2" s="12"/>
      <c r="O2" s="12"/>
      <c r="P2" s="12"/>
    </row>
    <row r="3" spans="1:16" s="13" customFormat="1" ht="30" customHeight="1" x14ac:dyDescent="0.25">
      <c r="A3" s="8" t="s">
        <v>59</v>
      </c>
      <c r="B3" s="14" t="s">
        <v>87</v>
      </c>
      <c r="C3" s="15" t="s">
        <v>88</v>
      </c>
      <c r="D3" s="16">
        <v>1612</v>
      </c>
      <c r="E3" s="17">
        <v>1905</v>
      </c>
      <c r="F3" s="17"/>
      <c r="H3" s="18">
        <f>SUM(H4:H14)</f>
        <v>11.370000000000001</v>
      </c>
      <c r="I3" s="19"/>
      <c r="J3" s="19"/>
      <c r="K3" s="19"/>
      <c r="L3" s="19"/>
      <c r="M3" s="19"/>
      <c r="N3" s="19"/>
      <c r="O3" s="19"/>
      <c r="P3" s="19"/>
    </row>
    <row r="4" spans="1:16" s="19" customFormat="1" x14ac:dyDescent="0.25">
      <c r="A4" s="20" t="s">
        <v>61</v>
      </c>
      <c r="B4" s="21" t="s">
        <v>89</v>
      </c>
      <c r="C4" s="22" t="s">
        <v>90</v>
      </c>
      <c r="D4" s="23">
        <v>1741</v>
      </c>
      <c r="E4" s="24">
        <v>1848</v>
      </c>
      <c r="F4" s="24"/>
      <c r="H4" s="25">
        <v>7.12</v>
      </c>
      <c r="P4" s="19" t="s">
        <v>1153</v>
      </c>
    </row>
    <row r="5" spans="1:16" s="19" customFormat="1" x14ac:dyDescent="0.25">
      <c r="A5" s="20" t="s">
        <v>61</v>
      </c>
      <c r="B5" s="21" t="s">
        <v>91</v>
      </c>
      <c r="C5" s="22" t="s">
        <v>92</v>
      </c>
      <c r="D5" s="23">
        <v>1791</v>
      </c>
      <c r="E5" s="24">
        <v>1850</v>
      </c>
      <c r="F5" s="24"/>
      <c r="H5" s="25">
        <v>0.8</v>
      </c>
      <c r="P5" s="19" t="s">
        <v>1152</v>
      </c>
    </row>
    <row r="6" spans="1:16" s="19" customFormat="1" x14ac:dyDescent="0.25">
      <c r="A6" s="20" t="s">
        <v>61</v>
      </c>
      <c r="B6" s="21" t="s">
        <v>93</v>
      </c>
      <c r="C6" s="22" t="s">
        <v>94</v>
      </c>
      <c r="D6" s="23">
        <v>1612</v>
      </c>
      <c r="E6" s="24">
        <v>1905</v>
      </c>
      <c r="F6" s="24"/>
      <c r="H6" s="25">
        <v>1.3</v>
      </c>
      <c r="P6" s="19" t="s">
        <v>95</v>
      </c>
    </row>
    <row r="7" spans="1:16" s="19" customFormat="1" x14ac:dyDescent="0.25">
      <c r="A7" s="26" t="s">
        <v>61</v>
      </c>
      <c r="B7" s="21" t="s">
        <v>96</v>
      </c>
      <c r="C7" s="22" t="s">
        <v>97</v>
      </c>
      <c r="D7" s="27">
        <v>1797</v>
      </c>
      <c r="E7" s="24">
        <v>1803</v>
      </c>
      <c r="F7" s="24"/>
      <c r="H7" s="25">
        <v>0.04</v>
      </c>
      <c r="P7" s="19" t="s">
        <v>1154</v>
      </c>
    </row>
    <row r="8" spans="1:16" s="19" customFormat="1" x14ac:dyDescent="0.25">
      <c r="A8" s="26" t="s">
        <v>61</v>
      </c>
      <c r="B8" s="21" t="s">
        <v>98</v>
      </c>
      <c r="C8" s="22" t="s">
        <v>99</v>
      </c>
      <c r="D8" s="27">
        <v>1788</v>
      </c>
      <c r="E8" s="24">
        <v>1819</v>
      </c>
      <c r="F8" s="24"/>
      <c r="H8" s="25">
        <v>0.08</v>
      </c>
      <c r="P8" s="19" t="s">
        <v>1155</v>
      </c>
    </row>
    <row r="9" spans="1:16" s="19" customFormat="1" x14ac:dyDescent="0.25">
      <c r="A9" s="26" t="s">
        <v>61</v>
      </c>
      <c r="B9" s="21" t="s">
        <v>100</v>
      </c>
      <c r="C9" s="22" t="s">
        <v>101</v>
      </c>
      <c r="D9" s="27">
        <v>1775</v>
      </c>
      <c r="E9" s="24">
        <v>1847</v>
      </c>
      <c r="F9" s="24"/>
      <c r="H9" s="25">
        <v>0.08</v>
      </c>
      <c r="P9" s="19" t="s">
        <v>1155</v>
      </c>
    </row>
    <row r="10" spans="1:16" s="19" customFormat="1" ht="30" x14ac:dyDescent="0.25">
      <c r="A10" s="26" t="s">
        <v>61</v>
      </c>
      <c r="B10" s="21" t="s">
        <v>102</v>
      </c>
      <c r="C10" s="22" t="s">
        <v>103</v>
      </c>
      <c r="D10" s="27">
        <v>1799</v>
      </c>
      <c r="E10" s="24">
        <v>1853</v>
      </c>
      <c r="F10" s="24"/>
      <c r="H10" s="25">
        <v>0.25</v>
      </c>
      <c r="P10" s="19" t="s">
        <v>1156</v>
      </c>
    </row>
    <row r="11" spans="1:16" s="19" customFormat="1" x14ac:dyDescent="0.25">
      <c r="A11" s="26" t="s">
        <v>61</v>
      </c>
      <c r="B11" s="21" t="s">
        <v>104</v>
      </c>
      <c r="C11" s="22" t="s">
        <v>105</v>
      </c>
      <c r="D11" s="27">
        <v>1747</v>
      </c>
      <c r="E11" s="24">
        <v>1840</v>
      </c>
      <c r="F11" s="24"/>
      <c r="H11" s="25">
        <v>0.05</v>
      </c>
      <c r="P11" s="19" t="s">
        <v>1157</v>
      </c>
    </row>
    <row r="12" spans="1:16" s="19" customFormat="1" x14ac:dyDescent="0.25">
      <c r="A12" s="26" t="s">
        <v>61</v>
      </c>
      <c r="B12" s="21" t="s">
        <v>106</v>
      </c>
      <c r="C12" s="22" t="s">
        <v>107</v>
      </c>
      <c r="D12" s="27">
        <v>1706</v>
      </c>
      <c r="E12" s="24">
        <v>1851</v>
      </c>
      <c r="F12" s="24"/>
      <c r="H12" s="25">
        <v>1.3</v>
      </c>
      <c r="P12" s="19" t="s">
        <v>95</v>
      </c>
    </row>
    <row r="13" spans="1:16" s="19" customFormat="1" x14ac:dyDescent="0.25">
      <c r="A13" s="26" t="s">
        <v>61</v>
      </c>
      <c r="B13" s="21" t="s">
        <v>108</v>
      </c>
      <c r="C13" s="22" t="s">
        <v>109</v>
      </c>
      <c r="D13" s="27">
        <v>1749</v>
      </c>
      <c r="E13" s="24">
        <v>1835</v>
      </c>
      <c r="F13" s="24"/>
      <c r="H13" s="25">
        <v>7.0000000000000007E-2</v>
      </c>
      <c r="P13" s="19" t="s">
        <v>110</v>
      </c>
    </row>
    <row r="14" spans="1:16" s="19" customFormat="1" x14ac:dyDescent="0.25">
      <c r="A14" s="26" t="s">
        <v>61</v>
      </c>
      <c r="B14" s="21" t="s">
        <v>111</v>
      </c>
      <c r="C14" s="28" t="s">
        <v>112</v>
      </c>
      <c r="D14" s="27">
        <v>1770</v>
      </c>
      <c r="E14" s="24">
        <v>1848</v>
      </c>
      <c r="F14" s="24"/>
      <c r="H14" s="25">
        <v>0.28000000000000003</v>
      </c>
      <c r="P14" s="19" t="s">
        <v>1158</v>
      </c>
    </row>
    <row r="15" spans="1:16" s="13" customFormat="1" ht="30" x14ac:dyDescent="0.25">
      <c r="A15" s="8" t="s">
        <v>59</v>
      </c>
      <c r="B15" s="14" t="s">
        <v>113</v>
      </c>
      <c r="C15" s="15" t="s">
        <v>114</v>
      </c>
      <c r="D15" s="16">
        <v>1781</v>
      </c>
      <c r="E15" s="17">
        <v>1847</v>
      </c>
      <c r="F15" s="17"/>
      <c r="H15" s="18">
        <v>0.56000000000000005</v>
      </c>
      <c r="I15" s="19"/>
      <c r="J15" s="19"/>
      <c r="K15" s="19"/>
      <c r="L15" s="19"/>
      <c r="M15" s="19"/>
      <c r="N15" s="19"/>
      <c r="O15" s="19"/>
      <c r="P15" s="19" t="s">
        <v>1159</v>
      </c>
    </row>
    <row r="16" spans="1:16" s="13" customFormat="1" ht="90" customHeight="1" x14ac:dyDescent="0.25">
      <c r="A16" s="29" t="s">
        <v>59</v>
      </c>
      <c r="B16" s="14" t="s">
        <v>115</v>
      </c>
      <c r="C16" s="30" t="s">
        <v>116</v>
      </c>
      <c r="D16" s="16">
        <v>1730</v>
      </c>
      <c r="E16" s="17">
        <v>1848</v>
      </c>
      <c r="F16" s="17"/>
      <c r="H16" s="18">
        <v>2.04</v>
      </c>
      <c r="I16" s="19"/>
      <c r="J16" s="19"/>
      <c r="K16" s="19"/>
      <c r="L16" s="19"/>
      <c r="M16" s="19"/>
      <c r="N16" s="19"/>
      <c r="O16" s="19"/>
      <c r="P16" s="19"/>
    </row>
    <row r="17" spans="1:16" s="19" customFormat="1" x14ac:dyDescent="0.25">
      <c r="A17" s="26" t="s">
        <v>61</v>
      </c>
      <c r="B17" s="21" t="s">
        <v>117</v>
      </c>
      <c r="C17" s="31" t="s">
        <v>118</v>
      </c>
      <c r="D17" s="27">
        <v>1730</v>
      </c>
      <c r="E17" s="24">
        <v>1847</v>
      </c>
      <c r="F17" s="24"/>
      <c r="H17" s="25">
        <v>1.5</v>
      </c>
      <c r="P17" s="19" t="s">
        <v>119</v>
      </c>
    </row>
    <row r="18" spans="1:16" s="19" customFormat="1" x14ac:dyDescent="0.25">
      <c r="A18" s="26" t="s">
        <v>61</v>
      </c>
      <c r="B18" s="21" t="s">
        <v>120</v>
      </c>
      <c r="C18" s="31" t="s">
        <v>121</v>
      </c>
      <c r="D18" s="32">
        <v>1782</v>
      </c>
      <c r="E18" s="24">
        <v>1848</v>
      </c>
      <c r="F18" s="24"/>
      <c r="H18" s="25">
        <v>0.42</v>
      </c>
      <c r="P18" s="19" t="s">
        <v>1160</v>
      </c>
    </row>
    <row r="19" spans="1:16" s="19" customFormat="1" x14ac:dyDescent="0.25">
      <c r="A19" s="26" t="s">
        <v>61</v>
      </c>
      <c r="B19" s="21" t="s">
        <v>122</v>
      </c>
      <c r="C19" s="33" t="s">
        <v>123</v>
      </c>
      <c r="D19" s="27">
        <v>1822</v>
      </c>
      <c r="E19" s="24">
        <v>1842</v>
      </c>
      <c r="F19" s="24"/>
      <c r="H19" s="25">
        <v>0.12</v>
      </c>
      <c r="P19" s="19" t="s">
        <v>1157</v>
      </c>
    </row>
    <row r="20" spans="1:16" s="13" customFormat="1" ht="30" customHeight="1" x14ac:dyDescent="0.25">
      <c r="A20" s="8" t="s">
        <v>59</v>
      </c>
      <c r="B20" s="14" t="s">
        <v>124</v>
      </c>
      <c r="C20" s="30" t="s">
        <v>88</v>
      </c>
      <c r="D20" s="16">
        <v>1848</v>
      </c>
      <c r="E20" s="17">
        <v>1859</v>
      </c>
      <c r="F20" s="17"/>
      <c r="H20" s="18">
        <f>SUM(H21:H26)</f>
        <v>2.02</v>
      </c>
      <c r="I20" s="19"/>
      <c r="J20" s="19"/>
      <c r="K20" s="19"/>
      <c r="L20" s="19"/>
      <c r="M20" s="19"/>
      <c r="N20" s="19"/>
      <c r="O20" s="19"/>
      <c r="P20" s="19"/>
    </row>
    <row r="21" spans="1:16" s="19" customFormat="1" x14ac:dyDescent="0.25">
      <c r="A21" s="26" t="s">
        <v>61</v>
      </c>
      <c r="B21" s="21" t="s">
        <v>125</v>
      </c>
      <c r="C21" s="31" t="s">
        <v>90</v>
      </c>
      <c r="D21" s="27">
        <v>1848</v>
      </c>
      <c r="E21" s="24">
        <v>1859</v>
      </c>
      <c r="F21" s="24"/>
      <c r="H21" s="25">
        <v>0.5</v>
      </c>
      <c r="P21" s="19" t="s">
        <v>1161</v>
      </c>
    </row>
    <row r="22" spans="1:16" s="19" customFormat="1" x14ac:dyDescent="0.25">
      <c r="A22" s="26" t="s">
        <v>61</v>
      </c>
      <c r="B22" s="21" t="s">
        <v>126</v>
      </c>
      <c r="C22" s="31" t="s">
        <v>92</v>
      </c>
      <c r="D22" s="27">
        <v>1848</v>
      </c>
      <c r="E22" s="24">
        <v>1853</v>
      </c>
      <c r="F22" s="24"/>
      <c r="H22" s="25">
        <v>0.16</v>
      </c>
      <c r="P22" s="19" t="s">
        <v>1162</v>
      </c>
    </row>
    <row r="23" spans="1:16" s="19" customFormat="1" x14ac:dyDescent="0.25">
      <c r="A23" s="26" t="s">
        <v>61</v>
      </c>
      <c r="B23" s="21" t="s">
        <v>127</v>
      </c>
      <c r="C23" s="31" t="s">
        <v>94</v>
      </c>
      <c r="D23" s="27">
        <v>1849</v>
      </c>
      <c r="E23" s="24">
        <v>1859</v>
      </c>
      <c r="F23" s="24"/>
      <c r="H23" s="25">
        <v>1.23</v>
      </c>
      <c r="P23" s="19" t="s">
        <v>1163</v>
      </c>
    </row>
    <row r="24" spans="1:16" s="19" customFormat="1" x14ac:dyDescent="0.25">
      <c r="A24" s="26" t="s">
        <v>61</v>
      </c>
      <c r="B24" s="21" t="s">
        <v>128</v>
      </c>
      <c r="C24" s="31" t="s">
        <v>129</v>
      </c>
      <c r="D24" s="27">
        <v>1848</v>
      </c>
      <c r="E24" s="24">
        <v>1854</v>
      </c>
      <c r="F24" s="24"/>
      <c r="H24" s="25">
        <v>0.05</v>
      </c>
      <c r="P24" s="19" t="s">
        <v>1157</v>
      </c>
    </row>
    <row r="25" spans="1:16" s="19" customFormat="1" x14ac:dyDescent="0.25">
      <c r="A25" s="26" t="s">
        <v>61</v>
      </c>
      <c r="B25" s="21" t="s">
        <v>130</v>
      </c>
      <c r="C25" s="31" t="s">
        <v>131</v>
      </c>
      <c r="D25" s="27">
        <v>1854</v>
      </c>
      <c r="E25" s="24">
        <v>1854</v>
      </c>
      <c r="F25" s="24"/>
      <c r="H25" s="25">
        <v>0.05</v>
      </c>
      <c r="P25" s="19" t="s">
        <v>1154</v>
      </c>
    </row>
    <row r="26" spans="1:16" s="19" customFormat="1" x14ac:dyDescent="0.25">
      <c r="A26" s="26" t="s">
        <v>61</v>
      </c>
      <c r="B26" s="21" t="s">
        <v>132</v>
      </c>
      <c r="C26" s="31" t="s">
        <v>107</v>
      </c>
      <c r="D26" s="27">
        <v>1850</v>
      </c>
      <c r="E26" s="24">
        <v>1858</v>
      </c>
      <c r="F26" s="24"/>
      <c r="H26" s="25">
        <v>0.03</v>
      </c>
      <c r="P26" s="19" t="s">
        <v>110</v>
      </c>
    </row>
    <row r="27" spans="1:16" s="13" customFormat="1" ht="30" x14ac:dyDescent="0.25">
      <c r="A27" s="29" t="s">
        <v>59</v>
      </c>
      <c r="B27" s="14" t="s">
        <v>133</v>
      </c>
      <c r="C27" s="30" t="s">
        <v>134</v>
      </c>
      <c r="D27" s="16">
        <v>1849</v>
      </c>
      <c r="E27" s="17">
        <v>1850</v>
      </c>
      <c r="F27" s="17"/>
      <c r="H27" s="18">
        <v>0.06</v>
      </c>
      <c r="I27" s="19"/>
      <c r="J27" s="19"/>
      <c r="K27" s="19"/>
      <c r="L27" s="19"/>
      <c r="M27" s="19"/>
      <c r="N27" s="19"/>
      <c r="O27" s="19"/>
      <c r="P27" s="19" t="s">
        <v>1154</v>
      </c>
    </row>
    <row r="28" spans="1:16" s="13" customFormat="1" ht="45" customHeight="1" x14ac:dyDescent="0.25">
      <c r="A28" s="29" t="s">
        <v>59</v>
      </c>
      <c r="B28" s="14" t="s">
        <v>135</v>
      </c>
      <c r="C28" s="30" t="s">
        <v>136</v>
      </c>
      <c r="D28" s="16">
        <v>1811</v>
      </c>
      <c r="E28" s="17">
        <v>1878</v>
      </c>
      <c r="F28" s="17"/>
      <c r="H28" s="18">
        <f>SUM(H29:H32)</f>
        <v>3.4</v>
      </c>
      <c r="I28" s="19"/>
      <c r="J28" s="19"/>
      <c r="K28" s="19"/>
      <c r="L28" s="19"/>
      <c r="M28" s="19"/>
      <c r="N28" s="19"/>
      <c r="O28" s="19"/>
      <c r="P28" s="19"/>
    </row>
    <row r="29" spans="1:16" s="19" customFormat="1" x14ac:dyDescent="0.25">
      <c r="A29" s="20" t="s">
        <v>61</v>
      </c>
      <c r="B29" s="21" t="s">
        <v>137</v>
      </c>
      <c r="C29" s="31" t="s">
        <v>138</v>
      </c>
      <c r="D29" s="23">
        <v>1856</v>
      </c>
      <c r="E29" s="24">
        <v>1860</v>
      </c>
      <c r="F29" s="24"/>
      <c r="H29" s="25">
        <v>0.06</v>
      </c>
      <c r="P29" s="19" t="s">
        <v>110</v>
      </c>
    </row>
    <row r="30" spans="1:16" s="19" customFormat="1" x14ac:dyDescent="0.25">
      <c r="A30" s="20" t="s">
        <v>61</v>
      </c>
      <c r="B30" s="21" t="s">
        <v>139</v>
      </c>
      <c r="C30" s="31" t="s">
        <v>140</v>
      </c>
      <c r="D30" s="23">
        <v>1811</v>
      </c>
      <c r="E30" s="24">
        <v>1862</v>
      </c>
      <c r="F30" s="24"/>
      <c r="H30" s="25">
        <v>2.57</v>
      </c>
      <c r="P30" s="19" t="s">
        <v>141</v>
      </c>
    </row>
    <row r="31" spans="1:16" s="19" customFormat="1" x14ac:dyDescent="0.25">
      <c r="A31" s="20" t="s">
        <v>61</v>
      </c>
      <c r="B31" s="21" t="s">
        <v>142</v>
      </c>
      <c r="C31" s="31" t="s">
        <v>143</v>
      </c>
      <c r="D31" s="27">
        <v>1856</v>
      </c>
      <c r="E31" s="24">
        <v>1878</v>
      </c>
      <c r="F31" s="24"/>
      <c r="H31" s="25">
        <v>0.23</v>
      </c>
      <c r="P31" s="19" t="s">
        <v>1156</v>
      </c>
    </row>
    <row r="32" spans="1:16" s="19" customFormat="1" ht="30" x14ac:dyDescent="0.25">
      <c r="A32" s="20" t="s">
        <v>61</v>
      </c>
      <c r="B32" s="21" t="s">
        <v>144</v>
      </c>
      <c r="C32" s="31" t="s">
        <v>145</v>
      </c>
      <c r="D32" s="27">
        <v>1856</v>
      </c>
      <c r="E32" s="24">
        <v>1861</v>
      </c>
      <c r="F32" s="24"/>
      <c r="H32" s="25">
        <v>0.54</v>
      </c>
      <c r="P32" s="19" t="s">
        <v>1164</v>
      </c>
    </row>
    <row r="33" spans="1:16" s="13" customFormat="1" ht="30" x14ac:dyDescent="0.25">
      <c r="A33" s="8" t="s">
        <v>59</v>
      </c>
      <c r="B33" s="14" t="s">
        <v>146</v>
      </c>
      <c r="C33" s="30" t="s">
        <v>114</v>
      </c>
      <c r="D33" s="16">
        <v>1831</v>
      </c>
      <c r="E33" s="17">
        <v>1858</v>
      </c>
      <c r="F33" s="17"/>
      <c r="H33" s="18">
        <v>0.13</v>
      </c>
      <c r="I33" s="19"/>
      <c r="J33" s="19"/>
      <c r="K33" s="19"/>
      <c r="L33" s="19"/>
      <c r="M33" s="19"/>
      <c r="N33" s="19"/>
      <c r="O33" s="19"/>
      <c r="P33" s="19" t="s">
        <v>147</v>
      </c>
    </row>
    <row r="34" spans="1:16" s="13" customFormat="1" ht="45" customHeight="1" x14ac:dyDescent="0.25">
      <c r="A34" s="8" t="s">
        <v>59</v>
      </c>
      <c r="B34" s="14" t="s">
        <v>148</v>
      </c>
      <c r="C34" s="30" t="s">
        <v>149</v>
      </c>
      <c r="D34" s="16">
        <v>1839</v>
      </c>
      <c r="E34" s="17">
        <v>1864</v>
      </c>
      <c r="F34" s="17"/>
      <c r="H34" s="18">
        <v>0.5</v>
      </c>
      <c r="I34" s="19"/>
      <c r="J34" s="19"/>
      <c r="K34" s="19"/>
      <c r="L34" s="19"/>
      <c r="M34" s="19"/>
      <c r="N34" s="19"/>
      <c r="O34" s="19"/>
      <c r="P34" s="19" t="s">
        <v>1165</v>
      </c>
    </row>
    <row r="35" spans="1:16" s="13" customFormat="1" ht="45" customHeight="1" x14ac:dyDescent="0.25">
      <c r="A35" s="8" t="s">
        <v>59</v>
      </c>
      <c r="B35" s="14" t="s">
        <v>150</v>
      </c>
      <c r="C35" s="30" t="s">
        <v>151</v>
      </c>
      <c r="D35" s="16">
        <v>1852</v>
      </c>
      <c r="E35" s="17">
        <v>1852</v>
      </c>
      <c r="F35" s="34"/>
      <c r="H35" s="18">
        <v>0.08</v>
      </c>
      <c r="I35" s="19"/>
      <c r="J35" s="19"/>
      <c r="K35" s="19"/>
      <c r="L35" s="19"/>
      <c r="M35" s="19"/>
      <c r="N35" s="19"/>
      <c r="O35" s="19"/>
      <c r="P35" s="19" t="s">
        <v>1166</v>
      </c>
    </row>
    <row r="36" spans="1:16" s="13" customFormat="1" ht="30" x14ac:dyDescent="0.25">
      <c r="A36" s="8" t="s">
        <v>59</v>
      </c>
      <c r="B36" s="14" t="s">
        <v>152</v>
      </c>
      <c r="C36" s="30" t="s">
        <v>153</v>
      </c>
      <c r="D36" s="16">
        <v>1848</v>
      </c>
      <c r="E36" s="17">
        <v>1851</v>
      </c>
      <c r="F36" s="17"/>
      <c r="H36" s="18">
        <v>0.05</v>
      </c>
      <c r="I36" s="19"/>
      <c r="J36" s="19"/>
      <c r="K36" s="19"/>
      <c r="L36" s="19"/>
      <c r="M36" s="19"/>
      <c r="N36" s="19"/>
      <c r="O36" s="19"/>
      <c r="P36" s="19" t="s">
        <v>1154</v>
      </c>
    </row>
    <row r="37" spans="1:16" s="13" customFormat="1" ht="45" customHeight="1" x14ac:dyDescent="0.25">
      <c r="A37" s="8" t="s">
        <v>59</v>
      </c>
      <c r="B37" s="14" t="s">
        <v>154</v>
      </c>
      <c r="C37" s="30" t="s">
        <v>155</v>
      </c>
      <c r="D37" s="16">
        <v>1849</v>
      </c>
      <c r="E37" s="17">
        <v>1849</v>
      </c>
      <c r="F37" s="34"/>
      <c r="H37" s="18">
        <v>0.01</v>
      </c>
      <c r="I37" s="19"/>
      <c r="J37" s="19"/>
      <c r="K37" s="19"/>
      <c r="L37" s="19"/>
      <c r="M37" s="19"/>
      <c r="N37" s="19"/>
      <c r="O37" s="19"/>
      <c r="P37" s="19" t="s">
        <v>110</v>
      </c>
    </row>
    <row r="38" spans="1:16" s="13" customFormat="1" ht="30" x14ac:dyDescent="0.25">
      <c r="A38" s="8" t="s">
        <v>59</v>
      </c>
      <c r="B38" s="14" t="s">
        <v>156</v>
      </c>
      <c r="C38" s="30" t="s">
        <v>157</v>
      </c>
      <c r="D38" s="16">
        <v>1723</v>
      </c>
      <c r="E38" s="17">
        <v>1851</v>
      </c>
      <c r="F38" s="17"/>
      <c r="H38" s="18">
        <v>1.42</v>
      </c>
      <c r="I38" s="19"/>
      <c r="J38" s="19"/>
      <c r="K38" s="19"/>
      <c r="L38" s="19"/>
      <c r="M38" s="19"/>
      <c r="N38" s="19"/>
      <c r="O38" s="19"/>
      <c r="P38" s="19"/>
    </row>
    <row r="39" spans="1:16" s="19" customFormat="1" x14ac:dyDescent="0.25">
      <c r="A39" s="20" t="s">
        <v>61</v>
      </c>
      <c r="B39" s="21" t="s">
        <v>158</v>
      </c>
      <c r="C39" s="31" t="s">
        <v>90</v>
      </c>
      <c r="D39" s="23">
        <v>1770</v>
      </c>
      <c r="E39" s="24">
        <v>1848</v>
      </c>
      <c r="F39" s="24"/>
      <c r="H39" s="25">
        <v>1.18</v>
      </c>
      <c r="P39" s="19" t="s">
        <v>159</v>
      </c>
    </row>
    <row r="40" spans="1:16" s="19" customFormat="1" x14ac:dyDescent="0.25">
      <c r="A40" s="20" t="s">
        <v>61</v>
      </c>
      <c r="B40" s="21" t="s">
        <v>160</v>
      </c>
      <c r="C40" s="31" t="s">
        <v>94</v>
      </c>
      <c r="D40" s="23">
        <v>1723</v>
      </c>
      <c r="E40" s="24">
        <v>1848</v>
      </c>
      <c r="F40" s="24"/>
      <c r="H40" s="25">
        <v>0.1</v>
      </c>
      <c r="P40" s="19" t="s">
        <v>110</v>
      </c>
    </row>
    <row r="41" spans="1:16" s="19" customFormat="1" x14ac:dyDescent="0.25">
      <c r="A41" s="20" t="s">
        <v>61</v>
      </c>
      <c r="B41" s="21" t="s">
        <v>161</v>
      </c>
      <c r="C41" s="31" t="s">
        <v>162</v>
      </c>
      <c r="D41" s="27">
        <v>1828</v>
      </c>
      <c r="E41" s="24">
        <v>1851</v>
      </c>
      <c r="F41" s="24"/>
      <c r="H41" s="25">
        <v>0.14000000000000001</v>
      </c>
      <c r="P41" s="19" t="s">
        <v>1157</v>
      </c>
    </row>
    <row r="42" spans="1:16" s="13" customFormat="1" ht="30" x14ac:dyDescent="0.25">
      <c r="A42" s="8" t="s">
        <v>59</v>
      </c>
      <c r="B42" s="14" t="s">
        <v>163</v>
      </c>
      <c r="C42" s="30" t="s">
        <v>164</v>
      </c>
      <c r="D42" s="16">
        <v>1775</v>
      </c>
      <c r="E42" s="17">
        <v>1837</v>
      </c>
      <c r="F42" s="17"/>
      <c r="H42" s="18">
        <v>7.0000000000000007E-2</v>
      </c>
      <c r="I42" s="19"/>
      <c r="J42" s="19"/>
      <c r="K42" s="19"/>
      <c r="L42" s="19"/>
      <c r="M42" s="19"/>
      <c r="N42" s="19"/>
      <c r="O42" s="19"/>
      <c r="P42" s="19" t="s">
        <v>110</v>
      </c>
    </row>
    <row r="43" spans="1:16" s="13" customFormat="1" ht="30" x14ac:dyDescent="0.25">
      <c r="A43" s="8" t="s">
        <v>59</v>
      </c>
      <c r="B43" s="14" t="s">
        <v>165</v>
      </c>
      <c r="C43" s="30" t="s">
        <v>166</v>
      </c>
      <c r="D43" s="16">
        <v>1765</v>
      </c>
      <c r="E43" s="17">
        <v>1814</v>
      </c>
      <c r="F43" s="17"/>
      <c r="H43" s="18">
        <v>0.08</v>
      </c>
      <c r="I43" s="19"/>
      <c r="J43" s="19"/>
      <c r="K43" s="19"/>
      <c r="L43" s="19"/>
      <c r="M43" s="19"/>
      <c r="N43" s="19"/>
      <c r="O43" s="19"/>
      <c r="P43" s="19" t="s">
        <v>110</v>
      </c>
    </row>
    <row r="44" spans="1:16" s="13" customFormat="1" ht="30" x14ac:dyDescent="0.25">
      <c r="A44" s="8" t="s">
        <v>59</v>
      </c>
      <c r="B44" s="14" t="s">
        <v>167</v>
      </c>
      <c r="C44" s="30" t="s">
        <v>157</v>
      </c>
      <c r="D44" s="16">
        <v>1828</v>
      </c>
      <c r="E44" s="17">
        <v>1859</v>
      </c>
      <c r="F44" s="17"/>
      <c r="H44" s="18">
        <v>0.44</v>
      </c>
      <c r="I44" s="19"/>
      <c r="J44" s="19"/>
      <c r="K44" s="19"/>
      <c r="L44" s="19"/>
      <c r="M44" s="19"/>
      <c r="N44" s="19"/>
      <c r="O44" s="19"/>
      <c r="P44" s="19"/>
    </row>
    <row r="45" spans="1:16" s="19" customFormat="1" x14ac:dyDescent="0.25">
      <c r="A45" s="20" t="s">
        <v>61</v>
      </c>
      <c r="B45" s="21" t="s">
        <v>168</v>
      </c>
      <c r="C45" s="31" t="s">
        <v>90</v>
      </c>
      <c r="D45" s="23">
        <v>1849</v>
      </c>
      <c r="E45" s="24">
        <v>1859</v>
      </c>
      <c r="F45" s="24"/>
      <c r="H45" s="25">
        <v>0.26</v>
      </c>
      <c r="P45" s="19" t="s">
        <v>1167</v>
      </c>
    </row>
    <row r="46" spans="1:16" s="19" customFormat="1" x14ac:dyDescent="0.25">
      <c r="A46" s="20" t="s">
        <v>61</v>
      </c>
      <c r="B46" s="21" t="s">
        <v>169</v>
      </c>
      <c r="C46" s="31" t="s">
        <v>94</v>
      </c>
      <c r="D46" s="23">
        <v>1828</v>
      </c>
      <c r="E46" s="24">
        <v>1859</v>
      </c>
      <c r="F46" s="24"/>
      <c r="H46" s="25">
        <v>0.18</v>
      </c>
      <c r="P46" s="19" t="s">
        <v>1154</v>
      </c>
    </row>
    <row r="47" spans="1:16" s="13" customFormat="1" ht="30" x14ac:dyDescent="0.25">
      <c r="A47" s="8" t="s">
        <v>59</v>
      </c>
      <c r="B47" s="14" t="s">
        <v>170</v>
      </c>
      <c r="C47" s="30" t="s">
        <v>164</v>
      </c>
      <c r="D47" s="16">
        <v>1838</v>
      </c>
      <c r="E47" s="17">
        <v>1862</v>
      </c>
      <c r="F47" s="17"/>
      <c r="H47" s="18">
        <v>0.08</v>
      </c>
      <c r="I47" s="19"/>
      <c r="J47" s="19"/>
      <c r="K47" s="19"/>
      <c r="L47" s="19"/>
      <c r="M47" s="19"/>
      <c r="N47" s="19"/>
      <c r="O47" s="19"/>
      <c r="P47" s="19" t="s">
        <v>110</v>
      </c>
    </row>
    <row r="48" spans="1:16" s="13" customFormat="1" ht="30" x14ac:dyDescent="0.25">
      <c r="A48" s="8" t="s">
        <v>59</v>
      </c>
      <c r="B48" s="14" t="s">
        <v>171</v>
      </c>
      <c r="C48" s="30" t="s">
        <v>166</v>
      </c>
      <c r="D48" s="16">
        <v>1853</v>
      </c>
      <c r="E48" s="35">
        <v>1855</v>
      </c>
      <c r="F48" s="17"/>
      <c r="H48" s="18">
        <v>7.0000000000000007E-2</v>
      </c>
      <c r="I48" s="19"/>
      <c r="J48" s="19"/>
      <c r="K48" s="19"/>
      <c r="L48" s="19"/>
      <c r="M48" s="19"/>
      <c r="N48" s="19"/>
      <c r="O48" s="19"/>
      <c r="P48" s="19" t="s">
        <v>110</v>
      </c>
    </row>
    <row r="49" spans="1:16" s="13" customFormat="1" ht="45" customHeight="1" x14ac:dyDescent="0.25">
      <c r="A49" s="8" t="s">
        <v>59</v>
      </c>
      <c r="B49" s="14" t="s">
        <v>172</v>
      </c>
      <c r="C49" s="30" t="s">
        <v>173</v>
      </c>
      <c r="D49" s="16">
        <v>1850</v>
      </c>
      <c r="E49" s="17">
        <v>1851</v>
      </c>
      <c r="F49" s="17"/>
      <c r="H49" s="18">
        <v>0.01</v>
      </c>
      <c r="I49" s="19"/>
      <c r="J49" s="19"/>
      <c r="K49" s="19"/>
      <c r="L49" s="19"/>
      <c r="M49" s="19"/>
      <c r="N49" s="19"/>
      <c r="O49" s="19"/>
      <c r="P49" s="19" t="s">
        <v>1154</v>
      </c>
    </row>
    <row r="50" spans="1:16" s="13" customFormat="1" ht="30" x14ac:dyDescent="0.25">
      <c r="A50" s="8" t="s">
        <v>59</v>
      </c>
      <c r="B50" s="14" t="s">
        <v>174</v>
      </c>
      <c r="C50" s="30" t="s">
        <v>175</v>
      </c>
      <c r="D50" s="16">
        <v>1850</v>
      </c>
      <c r="E50" s="17">
        <v>1850</v>
      </c>
      <c r="F50" s="34"/>
      <c r="H50" s="18">
        <v>0.01</v>
      </c>
      <c r="I50" s="19"/>
      <c r="J50" s="19"/>
      <c r="K50" s="19"/>
      <c r="L50" s="19"/>
      <c r="M50" s="19"/>
      <c r="N50" s="19"/>
      <c r="O50" s="19"/>
      <c r="P50" s="19" t="s">
        <v>110</v>
      </c>
    </row>
    <row r="51" spans="1:16" s="13" customFormat="1" ht="30" x14ac:dyDescent="0.25">
      <c r="A51" s="8" t="s">
        <v>59</v>
      </c>
      <c r="B51" s="14" t="s">
        <v>176</v>
      </c>
      <c r="C51" s="30" t="s">
        <v>177</v>
      </c>
      <c r="D51" s="16">
        <v>1861</v>
      </c>
      <c r="E51" s="17">
        <v>1871</v>
      </c>
      <c r="F51" s="17"/>
      <c r="H51" s="18">
        <v>0.25</v>
      </c>
      <c r="I51" s="19"/>
      <c r="J51" s="19"/>
      <c r="K51" s="19"/>
      <c r="L51" s="19"/>
      <c r="M51" s="19"/>
      <c r="N51" s="19"/>
      <c r="O51" s="19"/>
      <c r="P51" s="19" t="s">
        <v>1168</v>
      </c>
    </row>
    <row r="52" spans="1:16" s="13" customFormat="1" x14ac:dyDescent="0.25">
      <c r="A52" s="8" t="s">
        <v>59</v>
      </c>
      <c r="B52" s="14" t="s">
        <v>178</v>
      </c>
      <c r="C52" s="30" t="s">
        <v>179</v>
      </c>
      <c r="D52" s="16">
        <v>1849</v>
      </c>
      <c r="E52" s="17">
        <v>1877</v>
      </c>
      <c r="F52" s="17"/>
      <c r="H52" s="18">
        <v>3.04</v>
      </c>
      <c r="I52" s="19"/>
      <c r="J52" s="19"/>
      <c r="K52" s="19"/>
      <c r="L52" s="19"/>
      <c r="M52" s="19"/>
      <c r="N52" s="19"/>
      <c r="O52" s="19"/>
      <c r="P52" s="19"/>
    </row>
    <row r="53" spans="1:16" s="19" customFormat="1" ht="30" x14ac:dyDescent="0.25">
      <c r="A53" s="20" t="s">
        <v>61</v>
      </c>
      <c r="B53" s="21" t="s">
        <v>180</v>
      </c>
      <c r="C53" s="31" t="s">
        <v>181</v>
      </c>
      <c r="D53" s="23">
        <v>1861</v>
      </c>
      <c r="E53" s="24">
        <v>1871</v>
      </c>
      <c r="F53" s="24"/>
      <c r="H53" s="25">
        <v>0.44</v>
      </c>
      <c r="P53" s="19" t="s">
        <v>1169</v>
      </c>
    </row>
    <row r="54" spans="1:16" s="19" customFormat="1" x14ac:dyDescent="0.25">
      <c r="A54" s="20" t="s">
        <v>61</v>
      </c>
      <c r="B54" s="21" t="s">
        <v>182</v>
      </c>
      <c r="C54" s="31" t="s">
        <v>183</v>
      </c>
      <c r="D54" s="23">
        <v>1860</v>
      </c>
      <c r="E54" s="24">
        <v>1871</v>
      </c>
      <c r="F54" s="24"/>
      <c r="H54" s="25">
        <v>2.3199999999999998</v>
      </c>
      <c r="P54" s="19" t="s">
        <v>1170</v>
      </c>
    </row>
    <row r="55" spans="1:16" s="19" customFormat="1" x14ac:dyDescent="0.25">
      <c r="A55" s="20" t="s">
        <v>61</v>
      </c>
      <c r="B55" s="21" t="s">
        <v>184</v>
      </c>
      <c r="C55" s="31" t="s">
        <v>185</v>
      </c>
      <c r="D55" s="27">
        <v>1869</v>
      </c>
      <c r="E55" s="24">
        <v>1869</v>
      </c>
      <c r="F55" s="36"/>
      <c r="H55" s="25">
        <v>0.08</v>
      </c>
      <c r="P55" s="19" t="s">
        <v>186</v>
      </c>
    </row>
    <row r="56" spans="1:16" s="19" customFormat="1" x14ac:dyDescent="0.25">
      <c r="A56" s="20" t="s">
        <v>61</v>
      </c>
      <c r="B56" s="21" t="s">
        <v>187</v>
      </c>
      <c r="C56" s="31" t="s">
        <v>107</v>
      </c>
      <c r="D56" s="27">
        <v>1849</v>
      </c>
      <c r="E56" s="24">
        <v>1877</v>
      </c>
      <c r="F56" s="24"/>
      <c r="H56" s="25">
        <v>0.2</v>
      </c>
      <c r="P56" s="19" t="s">
        <v>188</v>
      </c>
    </row>
    <row r="57" spans="1:16" s="13" customFormat="1" x14ac:dyDescent="0.25">
      <c r="A57" s="8" t="s">
        <v>59</v>
      </c>
      <c r="B57" s="14" t="s">
        <v>189</v>
      </c>
      <c r="C57" s="30" t="s">
        <v>190</v>
      </c>
      <c r="D57" s="16">
        <v>1844</v>
      </c>
      <c r="E57" s="17">
        <v>1874</v>
      </c>
      <c r="F57" s="17"/>
      <c r="H57" s="18">
        <v>0.36</v>
      </c>
      <c r="I57" s="19"/>
      <c r="J57" s="19"/>
      <c r="K57" s="19"/>
      <c r="L57" s="19"/>
      <c r="M57" s="19"/>
      <c r="N57" s="19"/>
      <c r="O57" s="19"/>
      <c r="P57" s="19" t="s">
        <v>191</v>
      </c>
    </row>
    <row r="58" spans="1:16" s="13" customFormat="1" ht="30" customHeight="1" x14ac:dyDescent="0.25">
      <c r="A58" s="8" t="s">
        <v>59</v>
      </c>
      <c r="B58" s="14" t="s">
        <v>192</v>
      </c>
      <c r="C58" s="30" t="s">
        <v>193</v>
      </c>
      <c r="D58" s="16">
        <v>1858</v>
      </c>
      <c r="E58" s="17">
        <v>1876</v>
      </c>
      <c r="F58" s="17"/>
      <c r="H58" s="18">
        <v>1.75</v>
      </c>
      <c r="I58" s="19"/>
      <c r="J58" s="19"/>
      <c r="K58" s="19"/>
      <c r="L58" s="19"/>
      <c r="M58" s="19"/>
      <c r="N58" s="19"/>
      <c r="O58" s="19"/>
      <c r="P58" s="19" t="s">
        <v>1171</v>
      </c>
    </row>
    <row r="59" spans="1:16" s="13" customFormat="1" ht="30" customHeight="1" x14ac:dyDescent="0.25">
      <c r="A59" s="8" t="s">
        <v>59</v>
      </c>
      <c r="B59" s="14" t="s">
        <v>194</v>
      </c>
      <c r="C59" s="30" t="s">
        <v>195</v>
      </c>
      <c r="D59" s="16">
        <v>1859</v>
      </c>
      <c r="E59" s="17">
        <v>1872</v>
      </c>
      <c r="F59" s="17"/>
      <c r="H59" s="18">
        <v>0.72</v>
      </c>
      <c r="I59" s="19"/>
      <c r="J59" s="19"/>
      <c r="K59" s="19"/>
      <c r="L59" s="19"/>
      <c r="M59" s="19"/>
      <c r="N59" s="19"/>
      <c r="O59" s="19"/>
      <c r="P59" s="19" t="s">
        <v>1172</v>
      </c>
    </row>
    <row r="60" spans="1:16" s="13" customFormat="1" x14ac:dyDescent="0.25">
      <c r="A60" s="8" t="s">
        <v>59</v>
      </c>
      <c r="B60" s="14" t="s">
        <v>196</v>
      </c>
      <c r="C60" s="30" t="s">
        <v>197</v>
      </c>
      <c r="D60" s="16">
        <v>1854</v>
      </c>
      <c r="E60" s="17">
        <v>1872</v>
      </c>
      <c r="F60" s="17"/>
      <c r="H60" s="18">
        <v>1.5</v>
      </c>
      <c r="I60" s="19"/>
      <c r="J60" s="19"/>
      <c r="K60" s="19"/>
      <c r="L60" s="19"/>
      <c r="M60" s="19"/>
      <c r="N60" s="19"/>
      <c r="O60" s="19"/>
      <c r="P60" s="19" t="s">
        <v>1173</v>
      </c>
    </row>
    <row r="61" spans="1:16" s="13" customFormat="1" ht="30" x14ac:dyDescent="0.25">
      <c r="A61" s="8" t="s">
        <v>59</v>
      </c>
      <c r="B61" s="14" t="s">
        <v>198</v>
      </c>
      <c r="C61" s="30" t="s">
        <v>199</v>
      </c>
      <c r="D61" s="16">
        <v>1851</v>
      </c>
      <c r="E61" s="17">
        <v>1859</v>
      </c>
      <c r="F61" s="17"/>
      <c r="H61" s="18">
        <v>0.55000000000000004</v>
      </c>
      <c r="I61" s="19"/>
      <c r="J61" s="19"/>
      <c r="K61" s="19"/>
      <c r="L61" s="19"/>
      <c r="M61" s="19"/>
      <c r="N61" s="19"/>
      <c r="O61" s="19"/>
      <c r="P61" s="19" t="s">
        <v>1174</v>
      </c>
    </row>
    <row r="62" spans="1:16" s="13" customFormat="1" ht="30" x14ac:dyDescent="0.25">
      <c r="A62" s="8" t="s">
        <v>59</v>
      </c>
      <c r="B62" s="14" t="s">
        <v>200</v>
      </c>
      <c r="C62" s="30" t="s">
        <v>201</v>
      </c>
      <c r="D62" s="16">
        <v>1869</v>
      </c>
      <c r="E62" s="17">
        <v>1871</v>
      </c>
      <c r="F62" s="17"/>
      <c r="H62" s="18">
        <v>0.25</v>
      </c>
      <c r="I62" s="19"/>
      <c r="J62" s="19"/>
      <c r="K62" s="19"/>
      <c r="L62" s="19"/>
      <c r="M62" s="19"/>
      <c r="N62" s="19"/>
      <c r="O62" s="19"/>
      <c r="P62" s="19" t="s">
        <v>1175</v>
      </c>
    </row>
    <row r="63" spans="1:16" s="13" customFormat="1" ht="30" x14ac:dyDescent="0.25">
      <c r="A63" s="8" t="s">
        <v>59</v>
      </c>
      <c r="B63" s="14" t="s">
        <v>202</v>
      </c>
      <c r="C63" s="30" t="s">
        <v>203</v>
      </c>
      <c r="D63" s="16">
        <v>1872</v>
      </c>
      <c r="E63" s="17">
        <v>1950</v>
      </c>
      <c r="F63" s="17"/>
      <c r="H63" s="18">
        <f>SUM(H64:H66)</f>
        <v>2.3499999999999996</v>
      </c>
      <c r="I63" s="19"/>
      <c r="J63" s="19"/>
      <c r="K63" s="19"/>
      <c r="L63" s="19"/>
      <c r="M63" s="19"/>
      <c r="N63" s="19"/>
      <c r="O63" s="19"/>
      <c r="P63" s="19"/>
    </row>
    <row r="64" spans="1:16" s="19" customFormat="1" x14ac:dyDescent="0.25">
      <c r="A64" s="20" t="s">
        <v>61</v>
      </c>
      <c r="B64" s="21" t="s">
        <v>204</v>
      </c>
      <c r="C64" s="31" t="s">
        <v>205</v>
      </c>
      <c r="D64" s="23">
        <v>1872</v>
      </c>
      <c r="E64" s="24">
        <v>1950</v>
      </c>
      <c r="F64" s="24"/>
      <c r="H64" s="25">
        <v>1.64</v>
      </c>
      <c r="P64" s="19" t="s">
        <v>1176</v>
      </c>
    </row>
    <row r="65" spans="1:16" s="19" customFormat="1" x14ac:dyDescent="0.25">
      <c r="A65" s="20" t="s">
        <v>61</v>
      </c>
      <c r="B65" s="37" t="s">
        <v>206</v>
      </c>
      <c r="C65" s="38" t="s">
        <v>207</v>
      </c>
      <c r="D65" s="23">
        <v>1904</v>
      </c>
      <c r="E65" s="39">
        <v>1950</v>
      </c>
      <c r="F65" s="39"/>
      <c r="H65" s="40">
        <v>0.24</v>
      </c>
      <c r="P65" s="19" t="s">
        <v>208</v>
      </c>
    </row>
    <row r="66" spans="1:16" s="19" customFormat="1" x14ac:dyDescent="0.25">
      <c r="A66" s="20" t="s">
        <v>61</v>
      </c>
      <c r="B66" s="21" t="s">
        <v>209</v>
      </c>
      <c r="C66" s="38" t="s">
        <v>210</v>
      </c>
      <c r="D66" s="27">
        <v>1873</v>
      </c>
      <c r="E66" s="24">
        <v>1950</v>
      </c>
      <c r="F66" s="24"/>
      <c r="H66" s="25">
        <v>0.47</v>
      </c>
      <c r="P66" s="19" t="s">
        <v>651</v>
      </c>
    </row>
    <row r="67" spans="1:16" s="13" customFormat="1" ht="30" x14ac:dyDescent="0.25">
      <c r="A67" s="8" t="s">
        <v>59</v>
      </c>
      <c r="B67" s="14" t="s">
        <v>212</v>
      </c>
      <c r="C67" s="30" t="s">
        <v>213</v>
      </c>
      <c r="D67" s="16">
        <v>1873</v>
      </c>
      <c r="E67" s="17">
        <v>1925</v>
      </c>
      <c r="F67" s="17"/>
      <c r="H67" s="18">
        <v>1.46</v>
      </c>
      <c r="I67" s="19"/>
      <c r="J67" s="19"/>
      <c r="K67" s="19"/>
      <c r="L67" s="19"/>
      <c r="M67" s="19"/>
      <c r="N67" s="19"/>
      <c r="O67" s="19"/>
      <c r="P67" s="19" t="s">
        <v>1173</v>
      </c>
    </row>
    <row r="68" spans="1:16" s="13" customFormat="1" x14ac:dyDescent="0.25">
      <c r="A68" s="8" t="s">
        <v>59</v>
      </c>
      <c r="B68" s="14" t="s">
        <v>214</v>
      </c>
      <c r="C68" s="30" t="s">
        <v>215</v>
      </c>
      <c r="D68" s="16">
        <v>1849</v>
      </c>
      <c r="E68" s="17">
        <v>1952</v>
      </c>
      <c r="F68" s="17"/>
      <c r="H68" s="18">
        <f>SUM(H69:H81)</f>
        <v>67.949999999999989</v>
      </c>
      <c r="I68" s="19"/>
      <c r="J68" s="19"/>
      <c r="K68" s="19"/>
      <c r="L68" s="19"/>
      <c r="M68" s="19"/>
      <c r="N68" s="19"/>
      <c r="O68" s="19"/>
      <c r="P68" s="19"/>
    </row>
    <row r="69" spans="1:16" s="19" customFormat="1" x14ac:dyDescent="0.25">
      <c r="A69" s="20" t="s">
        <v>61</v>
      </c>
      <c r="B69" s="21" t="s">
        <v>216</v>
      </c>
      <c r="C69" s="31" t="s">
        <v>217</v>
      </c>
      <c r="D69" s="23">
        <v>1936</v>
      </c>
      <c r="E69" s="24">
        <v>1949</v>
      </c>
      <c r="F69" s="24"/>
      <c r="H69" s="25">
        <v>0.27</v>
      </c>
      <c r="P69" s="19" t="s">
        <v>191</v>
      </c>
    </row>
    <row r="70" spans="1:16" s="19" customFormat="1" x14ac:dyDescent="0.25">
      <c r="A70" s="20" t="s">
        <v>61</v>
      </c>
      <c r="B70" s="21" t="s">
        <v>218</v>
      </c>
      <c r="C70" s="31" t="s">
        <v>219</v>
      </c>
      <c r="D70" s="23">
        <v>1942</v>
      </c>
      <c r="E70" s="24">
        <v>1944</v>
      </c>
      <c r="F70" s="24"/>
      <c r="H70" s="25">
        <v>0.16</v>
      </c>
      <c r="P70" s="19" t="s">
        <v>1177</v>
      </c>
    </row>
    <row r="71" spans="1:16" s="19" customFormat="1" x14ac:dyDescent="0.25">
      <c r="A71" s="20" t="s">
        <v>61</v>
      </c>
      <c r="B71" s="21" t="s">
        <v>220</v>
      </c>
      <c r="C71" s="31" t="s">
        <v>183</v>
      </c>
      <c r="D71" s="27">
        <v>1867</v>
      </c>
      <c r="E71" s="24">
        <v>1952</v>
      </c>
      <c r="F71" s="24"/>
      <c r="H71" s="25">
        <v>55.43</v>
      </c>
      <c r="P71" s="19" t="s">
        <v>1178</v>
      </c>
    </row>
    <row r="72" spans="1:16" s="19" customFormat="1" x14ac:dyDescent="0.25">
      <c r="A72" s="20" t="s">
        <v>61</v>
      </c>
      <c r="B72" s="37" t="s">
        <v>221</v>
      </c>
      <c r="C72" s="38" t="s">
        <v>222</v>
      </c>
      <c r="D72" s="27">
        <v>1878</v>
      </c>
      <c r="E72" s="39">
        <v>1944</v>
      </c>
      <c r="F72" s="39"/>
      <c r="H72" s="40">
        <v>0.41</v>
      </c>
      <c r="P72" s="19" t="s">
        <v>1179</v>
      </c>
    </row>
    <row r="73" spans="1:16" s="19" customFormat="1" x14ac:dyDescent="0.25">
      <c r="A73" s="20" t="s">
        <v>61</v>
      </c>
      <c r="B73" s="21" t="s">
        <v>223</v>
      </c>
      <c r="C73" s="31" t="s">
        <v>224</v>
      </c>
      <c r="D73" s="27">
        <v>1895</v>
      </c>
      <c r="E73" s="24">
        <v>1929</v>
      </c>
      <c r="F73" s="24"/>
      <c r="H73" s="25">
        <v>5.07</v>
      </c>
      <c r="P73" s="19" t="s">
        <v>225</v>
      </c>
    </row>
    <row r="74" spans="1:16" s="19" customFormat="1" x14ac:dyDescent="0.25">
      <c r="A74" s="20" t="s">
        <v>61</v>
      </c>
      <c r="B74" s="21" t="s">
        <v>226</v>
      </c>
      <c r="C74" s="31" t="s">
        <v>107</v>
      </c>
      <c r="D74" s="27">
        <v>1849</v>
      </c>
      <c r="E74" s="24">
        <v>1929</v>
      </c>
      <c r="F74" s="24"/>
      <c r="H74" s="25">
        <v>1.3</v>
      </c>
      <c r="P74" s="19" t="s">
        <v>227</v>
      </c>
    </row>
    <row r="75" spans="1:16" s="19" customFormat="1" x14ac:dyDescent="0.25">
      <c r="A75" s="20" t="s">
        <v>61</v>
      </c>
      <c r="B75" s="21" t="s">
        <v>228</v>
      </c>
      <c r="C75" s="31" t="s">
        <v>229</v>
      </c>
      <c r="D75" s="27">
        <v>1873</v>
      </c>
      <c r="E75" s="24">
        <v>1950</v>
      </c>
      <c r="F75" s="24"/>
      <c r="H75" s="25">
        <v>0.9</v>
      </c>
      <c r="P75" s="19" t="s">
        <v>230</v>
      </c>
    </row>
    <row r="76" spans="1:16" s="19" customFormat="1" x14ac:dyDescent="0.25">
      <c r="A76" s="20" t="s">
        <v>61</v>
      </c>
      <c r="B76" s="21" t="s">
        <v>231</v>
      </c>
      <c r="C76" s="31" t="s">
        <v>232</v>
      </c>
      <c r="D76" s="27">
        <v>1886</v>
      </c>
      <c r="E76" s="24">
        <v>1950</v>
      </c>
      <c r="F76" s="24"/>
      <c r="H76" s="25">
        <v>0.41</v>
      </c>
      <c r="P76" s="19" t="s">
        <v>1180</v>
      </c>
    </row>
    <row r="77" spans="1:16" s="19" customFormat="1" x14ac:dyDescent="0.25">
      <c r="A77" s="20" t="s">
        <v>61</v>
      </c>
      <c r="B77" s="21" t="s">
        <v>233</v>
      </c>
      <c r="C77" s="31" t="s">
        <v>234</v>
      </c>
      <c r="D77" s="27">
        <v>1946</v>
      </c>
      <c r="E77" s="24">
        <v>1949</v>
      </c>
      <c r="F77" s="24"/>
      <c r="H77" s="25">
        <v>0.18</v>
      </c>
      <c r="P77" s="19" t="s">
        <v>208</v>
      </c>
    </row>
    <row r="78" spans="1:16" s="19" customFormat="1" x14ac:dyDescent="0.25">
      <c r="A78" s="20" t="s">
        <v>61</v>
      </c>
      <c r="B78" s="21" t="s">
        <v>235</v>
      </c>
      <c r="C78" s="31" t="s">
        <v>236</v>
      </c>
      <c r="D78" s="27">
        <v>1889</v>
      </c>
      <c r="E78" s="24">
        <v>1898</v>
      </c>
      <c r="F78" s="24"/>
      <c r="H78" s="25">
        <v>0.13</v>
      </c>
      <c r="P78" s="19" t="s">
        <v>1156</v>
      </c>
    </row>
    <row r="79" spans="1:16" s="19" customFormat="1" x14ac:dyDescent="0.25">
      <c r="A79" s="20" t="s">
        <v>61</v>
      </c>
      <c r="B79" s="21" t="s">
        <v>237</v>
      </c>
      <c r="C79" s="31" t="s">
        <v>238</v>
      </c>
      <c r="D79" s="27">
        <v>1891</v>
      </c>
      <c r="E79" s="24">
        <v>1938</v>
      </c>
      <c r="F79" s="24"/>
      <c r="H79" s="25">
        <v>0.32</v>
      </c>
      <c r="P79" s="19" t="s">
        <v>1181</v>
      </c>
    </row>
    <row r="80" spans="1:16" s="19" customFormat="1" x14ac:dyDescent="0.25">
      <c r="A80" s="20" t="s">
        <v>61</v>
      </c>
      <c r="B80" s="21" t="s">
        <v>239</v>
      </c>
      <c r="C80" s="31" t="s">
        <v>240</v>
      </c>
      <c r="D80" s="27">
        <v>1946</v>
      </c>
      <c r="E80" s="24">
        <v>1950</v>
      </c>
      <c r="F80" s="24"/>
      <c r="H80" s="25">
        <v>0.12</v>
      </c>
      <c r="P80" s="19" t="s">
        <v>241</v>
      </c>
    </row>
    <row r="81" spans="1:16" s="19" customFormat="1" x14ac:dyDescent="0.25">
      <c r="A81" s="20" t="s">
        <v>61</v>
      </c>
      <c r="B81" s="21" t="s">
        <v>242</v>
      </c>
      <c r="C81" s="31" t="s">
        <v>243</v>
      </c>
      <c r="D81" s="27">
        <v>1889</v>
      </c>
      <c r="E81" s="24">
        <v>2016</v>
      </c>
      <c r="F81" s="24"/>
      <c r="H81" s="25">
        <v>3.25</v>
      </c>
      <c r="P81" s="19" t="s">
        <v>244</v>
      </c>
    </row>
    <row r="82" spans="1:16" s="13" customFormat="1" x14ac:dyDescent="0.25">
      <c r="A82" s="8" t="s">
        <v>59</v>
      </c>
      <c r="B82" s="14" t="s">
        <v>245</v>
      </c>
      <c r="C82" s="30" t="s">
        <v>246</v>
      </c>
      <c r="D82" s="16"/>
      <c r="E82" s="17"/>
      <c r="F82" s="17"/>
      <c r="H82" s="18">
        <f>SUM(H83:H86)</f>
        <v>36.89</v>
      </c>
      <c r="I82" s="19"/>
      <c r="J82" s="19"/>
      <c r="K82" s="19"/>
      <c r="L82" s="19"/>
      <c r="M82" s="19"/>
      <c r="N82" s="19"/>
      <c r="O82" s="19"/>
      <c r="P82" s="19"/>
    </row>
    <row r="83" spans="1:16" s="19" customFormat="1" x14ac:dyDescent="0.25">
      <c r="A83" s="20" t="s">
        <v>61</v>
      </c>
      <c r="B83" s="21" t="s">
        <v>247</v>
      </c>
      <c r="C83" s="31" t="s">
        <v>248</v>
      </c>
      <c r="D83" s="27">
        <v>1878</v>
      </c>
      <c r="E83" s="24">
        <v>1903</v>
      </c>
      <c r="F83" s="24"/>
      <c r="H83" s="25">
        <v>0.56999999999999995</v>
      </c>
      <c r="P83" s="19" t="s">
        <v>1182</v>
      </c>
    </row>
    <row r="84" spans="1:16" s="19" customFormat="1" x14ac:dyDescent="0.25">
      <c r="A84" s="20" t="s">
        <v>61</v>
      </c>
      <c r="B84" s="21" t="s">
        <v>249</v>
      </c>
      <c r="C84" s="31" t="s">
        <v>250</v>
      </c>
      <c r="D84" s="27">
        <v>1872</v>
      </c>
      <c r="E84" s="24">
        <v>1951</v>
      </c>
      <c r="F84" s="24"/>
      <c r="H84" s="25">
        <v>31.02</v>
      </c>
      <c r="P84" s="19" t="s">
        <v>1183</v>
      </c>
    </row>
    <row r="85" spans="1:16" s="19" customFormat="1" x14ac:dyDescent="0.25">
      <c r="A85" s="20" t="s">
        <v>61</v>
      </c>
      <c r="B85" s="21" t="s">
        <v>251</v>
      </c>
      <c r="C85" s="31" t="s">
        <v>252</v>
      </c>
      <c r="D85" s="27">
        <v>1881</v>
      </c>
      <c r="E85" s="24">
        <v>1956</v>
      </c>
      <c r="F85" s="24"/>
      <c r="H85" s="25">
        <v>0.56000000000000005</v>
      </c>
      <c r="P85" s="19" t="s">
        <v>253</v>
      </c>
    </row>
    <row r="86" spans="1:16" s="19" customFormat="1" x14ac:dyDescent="0.25">
      <c r="A86" s="20" t="s">
        <v>61</v>
      </c>
      <c r="B86" s="21" t="s">
        <v>254</v>
      </c>
      <c r="C86" s="31" t="s">
        <v>255</v>
      </c>
      <c r="D86" s="27">
        <v>1873</v>
      </c>
      <c r="E86" s="24">
        <v>1932</v>
      </c>
      <c r="F86" s="24"/>
      <c r="H86" s="25">
        <v>4.74</v>
      </c>
      <c r="P86" s="19" t="s">
        <v>1184</v>
      </c>
    </row>
    <row r="87" spans="1:16" s="13" customFormat="1" ht="30" x14ac:dyDescent="0.25">
      <c r="A87" s="8" t="s">
        <v>59</v>
      </c>
      <c r="B87" s="14" t="s">
        <v>256</v>
      </c>
      <c r="C87" s="30" t="s">
        <v>257</v>
      </c>
      <c r="D87" s="16">
        <v>1857</v>
      </c>
      <c r="E87" s="17">
        <v>1951</v>
      </c>
      <c r="F87" s="17"/>
      <c r="H87" s="18">
        <v>5.26</v>
      </c>
      <c r="I87" s="19"/>
      <c r="J87" s="19"/>
      <c r="K87" s="19"/>
      <c r="L87" s="19"/>
      <c r="M87" s="19"/>
      <c r="N87" s="19"/>
      <c r="O87" s="19"/>
      <c r="P87" s="19" t="s">
        <v>1185</v>
      </c>
    </row>
    <row r="88" spans="1:16" s="13" customFormat="1" x14ac:dyDescent="0.25">
      <c r="A88" s="8" t="s">
        <v>59</v>
      </c>
      <c r="B88" s="14" t="s">
        <v>258</v>
      </c>
      <c r="C88" s="30" t="s">
        <v>259</v>
      </c>
      <c r="D88" s="16">
        <v>1873</v>
      </c>
      <c r="E88" s="17">
        <v>1950</v>
      </c>
      <c r="F88" s="17"/>
      <c r="H88" s="18">
        <v>19.46</v>
      </c>
      <c r="I88" s="19"/>
      <c r="J88" s="19"/>
      <c r="K88" s="19"/>
      <c r="L88" s="19"/>
      <c r="M88" s="19"/>
      <c r="N88" s="19"/>
      <c r="O88" s="19"/>
      <c r="P88" s="19"/>
    </row>
    <row r="89" spans="1:16" s="19" customFormat="1" x14ac:dyDescent="0.25">
      <c r="A89" s="20" t="s">
        <v>61</v>
      </c>
      <c r="B89" s="21" t="s">
        <v>260</v>
      </c>
      <c r="C89" s="31" t="s">
        <v>261</v>
      </c>
      <c r="D89" s="23">
        <v>1877</v>
      </c>
      <c r="E89" s="24">
        <v>1879</v>
      </c>
      <c r="F89" s="24"/>
      <c r="H89" s="25">
        <v>0.01</v>
      </c>
      <c r="P89" s="19" t="s">
        <v>241</v>
      </c>
    </row>
    <row r="90" spans="1:16" s="19" customFormat="1" x14ac:dyDescent="0.25">
      <c r="A90" s="20" t="s">
        <v>61</v>
      </c>
      <c r="B90" s="21" t="s">
        <v>262</v>
      </c>
      <c r="C90" s="31" t="s">
        <v>252</v>
      </c>
      <c r="D90" s="23">
        <v>1873</v>
      </c>
      <c r="E90" s="24">
        <v>1950</v>
      </c>
      <c r="F90" s="24"/>
      <c r="H90" s="25">
        <v>19.45</v>
      </c>
      <c r="P90" s="19" t="s">
        <v>1186</v>
      </c>
    </row>
    <row r="91" spans="1:16" s="13" customFormat="1" x14ac:dyDescent="0.25">
      <c r="A91" s="8" t="s">
        <v>59</v>
      </c>
      <c r="B91" s="14" t="s">
        <v>263</v>
      </c>
      <c r="C91" s="30" t="s">
        <v>264</v>
      </c>
      <c r="D91" s="16">
        <v>1869</v>
      </c>
      <c r="E91" s="17">
        <v>1946</v>
      </c>
      <c r="F91" s="17"/>
      <c r="H91" s="18">
        <v>2.04</v>
      </c>
      <c r="I91" s="19"/>
      <c r="J91" s="19"/>
      <c r="K91" s="19"/>
      <c r="L91" s="19"/>
      <c r="M91" s="19"/>
      <c r="N91" s="19"/>
      <c r="O91" s="19"/>
      <c r="P91" s="19" t="s">
        <v>265</v>
      </c>
    </row>
    <row r="92" spans="1:16" s="13" customFormat="1" x14ac:dyDescent="0.25">
      <c r="A92" s="8" t="s">
        <v>59</v>
      </c>
      <c r="B92" s="14" t="s">
        <v>266</v>
      </c>
      <c r="C92" s="30" t="s">
        <v>267</v>
      </c>
      <c r="D92" s="16">
        <v>1883</v>
      </c>
      <c r="E92" s="17">
        <v>1919</v>
      </c>
      <c r="F92" s="17"/>
      <c r="H92" s="18">
        <v>1.21</v>
      </c>
      <c r="I92" s="19"/>
      <c r="J92" s="19"/>
      <c r="K92" s="19"/>
      <c r="L92" s="19"/>
      <c r="M92" s="19"/>
      <c r="N92" s="19"/>
      <c r="O92" s="19"/>
      <c r="P92" s="19" t="s">
        <v>1187</v>
      </c>
    </row>
    <row r="93" spans="1:16" s="13" customFormat="1" x14ac:dyDescent="0.25">
      <c r="A93" s="8" t="s">
        <v>59</v>
      </c>
      <c r="B93" s="14" t="s">
        <v>268</v>
      </c>
      <c r="C93" s="41" t="s">
        <v>269</v>
      </c>
      <c r="D93" s="16">
        <v>1938</v>
      </c>
      <c r="E93" s="17">
        <v>1949</v>
      </c>
      <c r="F93" s="17"/>
      <c r="H93" s="18">
        <v>0.12</v>
      </c>
      <c r="I93" s="19"/>
      <c r="J93" s="19"/>
      <c r="K93" s="19"/>
      <c r="L93" s="19"/>
      <c r="M93" s="19"/>
      <c r="N93" s="19"/>
      <c r="O93" s="19"/>
      <c r="P93" s="19" t="s">
        <v>241</v>
      </c>
    </row>
    <row r="94" spans="1:16" s="13" customFormat="1" x14ac:dyDescent="0.25">
      <c r="A94" s="8" t="s">
        <v>59</v>
      </c>
      <c r="B94" s="14" t="s">
        <v>270</v>
      </c>
      <c r="C94" s="30" t="s">
        <v>271</v>
      </c>
      <c r="D94" s="16">
        <v>1945</v>
      </c>
      <c r="E94" s="17">
        <v>1951</v>
      </c>
      <c r="F94" s="17"/>
      <c r="H94" s="18">
        <v>2.2400000000000002</v>
      </c>
      <c r="I94" s="19"/>
      <c r="J94" s="19"/>
      <c r="K94" s="19"/>
      <c r="L94" s="19"/>
      <c r="M94" s="19"/>
      <c r="N94" s="19"/>
      <c r="O94" s="19"/>
      <c r="P94" s="19" t="s">
        <v>272</v>
      </c>
    </row>
    <row r="95" spans="1:16" s="13" customFormat="1" x14ac:dyDescent="0.25">
      <c r="A95" s="8" t="s">
        <v>59</v>
      </c>
      <c r="B95" s="14" t="s">
        <v>273</v>
      </c>
      <c r="C95" s="30" t="s">
        <v>274</v>
      </c>
      <c r="D95" s="16">
        <v>1944</v>
      </c>
      <c r="E95" s="17">
        <v>1951</v>
      </c>
      <c r="F95" s="17"/>
      <c r="H95" s="18">
        <v>0.51</v>
      </c>
      <c r="I95" s="19"/>
      <c r="J95" s="19"/>
      <c r="K95" s="19"/>
      <c r="L95" s="19"/>
      <c r="M95" s="19"/>
      <c r="N95" s="19"/>
      <c r="O95" s="19"/>
      <c r="P95" s="19" t="s">
        <v>211</v>
      </c>
    </row>
    <row r="96" spans="1:16" s="13" customFormat="1" ht="30" customHeight="1" x14ac:dyDescent="0.25">
      <c r="A96" s="8" t="s">
        <v>59</v>
      </c>
      <c r="B96" s="14" t="s">
        <v>275</v>
      </c>
      <c r="C96" s="30" t="s">
        <v>276</v>
      </c>
      <c r="D96" s="16">
        <v>1932</v>
      </c>
      <c r="E96" s="17">
        <v>1932</v>
      </c>
      <c r="F96" s="34"/>
      <c r="H96" s="18">
        <v>0.06</v>
      </c>
      <c r="I96" s="19"/>
      <c r="J96" s="19"/>
      <c r="K96" s="19"/>
      <c r="L96" s="19"/>
      <c r="M96" s="19"/>
      <c r="N96" s="19"/>
      <c r="O96" s="19"/>
      <c r="P96" s="19" t="s">
        <v>1155</v>
      </c>
    </row>
    <row r="97" spans="1:16" s="13" customFormat="1" ht="30" x14ac:dyDescent="0.25">
      <c r="A97" s="8" t="s">
        <v>59</v>
      </c>
      <c r="B97" s="14" t="s">
        <v>277</v>
      </c>
      <c r="C97" s="30" t="s">
        <v>278</v>
      </c>
      <c r="D97" s="16">
        <v>1950</v>
      </c>
      <c r="E97" s="17">
        <v>1950</v>
      </c>
      <c r="F97" s="34"/>
      <c r="H97" s="18">
        <v>0.02</v>
      </c>
      <c r="I97" s="19"/>
      <c r="J97" s="19"/>
      <c r="K97" s="19"/>
      <c r="L97" s="19"/>
      <c r="M97" s="19"/>
      <c r="N97" s="19"/>
      <c r="O97" s="19"/>
      <c r="P97" s="19" t="s">
        <v>279</v>
      </c>
    </row>
    <row r="98" spans="1:16" s="13" customFormat="1" ht="45" customHeight="1" x14ac:dyDescent="0.25">
      <c r="A98" s="8" t="s">
        <v>59</v>
      </c>
      <c r="B98" s="14" t="s">
        <v>280</v>
      </c>
      <c r="C98" s="30" t="s">
        <v>281</v>
      </c>
      <c r="D98" s="16">
        <v>1871</v>
      </c>
      <c r="E98" s="17">
        <v>1950</v>
      </c>
      <c r="F98" s="17"/>
      <c r="H98" s="18">
        <v>0.22</v>
      </c>
      <c r="I98" s="19"/>
      <c r="J98" s="19"/>
      <c r="K98" s="19"/>
      <c r="L98" s="19"/>
      <c r="M98" s="19"/>
      <c r="N98" s="19"/>
      <c r="O98" s="19"/>
      <c r="P98" s="19" t="s">
        <v>208</v>
      </c>
    </row>
    <row r="99" spans="1:16" s="13" customFormat="1" x14ac:dyDescent="0.25">
      <c r="A99" s="8"/>
      <c r="B99" s="14"/>
      <c r="C99" s="30"/>
      <c r="D99" s="16"/>
      <c r="E99" s="17"/>
      <c r="F99" s="17"/>
      <c r="H99" s="18"/>
      <c r="I99" s="19"/>
      <c r="J99" s="19"/>
      <c r="K99" s="19"/>
      <c r="L99" s="19"/>
      <c r="M99" s="19"/>
      <c r="N99" s="19"/>
      <c r="O99" s="19"/>
      <c r="P99" s="19"/>
    </row>
    <row r="100" spans="1:16" s="13" customFormat="1" x14ac:dyDescent="0.25">
      <c r="A100" s="8" t="s">
        <v>57</v>
      </c>
      <c r="B100" s="14" t="s">
        <v>282</v>
      </c>
      <c r="C100" s="30" t="s">
        <v>283</v>
      </c>
      <c r="D100" s="16">
        <v>1773</v>
      </c>
      <c r="E100" s="17">
        <v>2006</v>
      </c>
      <c r="F100" s="17"/>
      <c r="H100" s="18">
        <f>SUM(H149+H159+H160+H101+H102+H103+H104+H105+H110+H111+H112+H113+H114+H115+H116+H117+H118+H119+H120+H121+H122+H123+H124+H125+H126+H127+H128+H129+H130+H131+H132+H133+H134+H135+H136+H137++H141+H142+H143+H144+H145+H146+H147+H148+H150+H151+H152+H153+H154+H158+H161)</f>
        <v>109.57000000000002</v>
      </c>
      <c r="I100" s="19"/>
      <c r="J100" s="19"/>
      <c r="K100" s="19"/>
      <c r="L100" s="19"/>
      <c r="M100" s="19"/>
      <c r="N100" s="19"/>
      <c r="O100" s="19"/>
      <c r="P100" s="19"/>
    </row>
    <row r="101" spans="1:16" s="13" customFormat="1" ht="30" x14ac:dyDescent="0.25">
      <c r="A101" s="8" t="s">
        <v>59</v>
      </c>
      <c r="B101" s="14" t="s">
        <v>284</v>
      </c>
      <c r="C101" s="30" t="s">
        <v>285</v>
      </c>
      <c r="D101" s="16">
        <v>1773</v>
      </c>
      <c r="E101" s="17">
        <v>1948</v>
      </c>
      <c r="F101" s="17"/>
      <c r="H101" s="18">
        <v>5.5</v>
      </c>
      <c r="I101" s="19"/>
      <c r="J101" s="19"/>
      <c r="K101" s="19"/>
      <c r="L101" s="19"/>
      <c r="M101" s="19"/>
      <c r="N101" s="19"/>
      <c r="O101" s="19"/>
      <c r="P101" s="19" t="s">
        <v>1188</v>
      </c>
    </row>
    <row r="102" spans="1:16" s="13" customFormat="1" ht="45" x14ac:dyDescent="0.25">
      <c r="A102" s="8" t="s">
        <v>59</v>
      </c>
      <c r="B102" s="14" t="s">
        <v>286</v>
      </c>
      <c r="C102" s="30" t="s">
        <v>287</v>
      </c>
      <c r="D102" s="16">
        <v>1945</v>
      </c>
      <c r="E102" s="17">
        <v>1990</v>
      </c>
      <c r="F102" s="17"/>
      <c r="H102" s="18">
        <v>7.03</v>
      </c>
      <c r="I102" s="19"/>
      <c r="J102" s="19"/>
      <c r="K102" s="19"/>
      <c r="L102" s="19"/>
      <c r="M102" s="19"/>
      <c r="N102" s="19"/>
      <c r="O102" s="19"/>
      <c r="P102" s="19" t="s">
        <v>288</v>
      </c>
    </row>
    <row r="103" spans="1:16" s="13" customFormat="1" ht="60" x14ac:dyDescent="0.25">
      <c r="A103" s="8" t="s">
        <v>59</v>
      </c>
      <c r="B103" s="14" t="s">
        <v>289</v>
      </c>
      <c r="C103" s="30" t="s">
        <v>290</v>
      </c>
      <c r="D103" s="16">
        <v>1937</v>
      </c>
      <c r="E103" s="17">
        <v>1948</v>
      </c>
      <c r="F103" s="17"/>
      <c r="H103" s="18">
        <v>0.2</v>
      </c>
      <c r="I103" s="19"/>
      <c r="J103" s="19"/>
      <c r="K103" s="19"/>
      <c r="L103" s="19"/>
      <c r="M103" s="19"/>
      <c r="N103" s="19"/>
      <c r="O103" s="19"/>
      <c r="P103" s="19" t="s">
        <v>208</v>
      </c>
    </row>
    <row r="104" spans="1:16" s="13" customFormat="1" ht="120" x14ac:dyDescent="0.25">
      <c r="A104" s="8" t="s">
        <v>59</v>
      </c>
      <c r="B104" s="14" t="s">
        <v>291</v>
      </c>
      <c r="C104" s="30" t="s">
        <v>1330</v>
      </c>
      <c r="D104" s="16">
        <v>1955</v>
      </c>
      <c r="E104" s="17">
        <v>2012</v>
      </c>
      <c r="F104" s="17"/>
      <c r="H104" s="18">
        <v>8.2100000000000009</v>
      </c>
      <c r="I104" s="25"/>
      <c r="J104" s="19"/>
      <c r="K104" s="19"/>
      <c r="L104" s="19"/>
      <c r="M104" s="19"/>
      <c r="N104" s="19"/>
      <c r="O104" s="19"/>
      <c r="P104" s="19" t="s">
        <v>1331</v>
      </c>
    </row>
    <row r="105" spans="1:16" s="13" customFormat="1" ht="120.75" customHeight="1" x14ac:dyDescent="0.25">
      <c r="A105" s="8" t="s">
        <v>59</v>
      </c>
      <c r="B105" s="14" t="s">
        <v>292</v>
      </c>
      <c r="C105" s="30" t="s">
        <v>293</v>
      </c>
      <c r="D105" s="16">
        <v>1952</v>
      </c>
      <c r="E105" s="17">
        <v>2004</v>
      </c>
      <c r="F105" s="17"/>
      <c r="H105" s="18">
        <v>5.44</v>
      </c>
      <c r="I105" s="19"/>
      <c r="J105" s="19"/>
      <c r="K105" s="19"/>
      <c r="L105" s="19"/>
      <c r="M105" s="19"/>
      <c r="N105" s="19"/>
      <c r="O105" s="19"/>
      <c r="P105" s="19"/>
    </row>
    <row r="106" spans="1:16" s="19" customFormat="1" x14ac:dyDescent="0.25">
      <c r="A106" s="20" t="s">
        <v>61</v>
      </c>
      <c r="B106" s="21" t="s">
        <v>294</v>
      </c>
      <c r="C106" s="31" t="s">
        <v>295</v>
      </c>
      <c r="D106" s="27">
        <v>1948</v>
      </c>
      <c r="E106" s="24">
        <v>1991</v>
      </c>
      <c r="F106" s="24"/>
      <c r="H106" s="25">
        <v>0.9</v>
      </c>
      <c r="P106" s="19" t="s">
        <v>296</v>
      </c>
    </row>
    <row r="107" spans="1:16" s="19" customFormat="1" x14ac:dyDescent="0.25">
      <c r="A107" s="20" t="s">
        <v>61</v>
      </c>
      <c r="B107" s="21" t="s">
        <v>297</v>
      </c>
      <c r="C107" s="31" t="s">
        <v>298</v>
      </c>
      <c r="D107" s="27">
        <v>1967</v>
      </c>
      <c r="E107" s="24">
        <v>1986</v>
      </c>
      <c r="F107" s="24"/>
      <c r="H107" s="25">
        <v>0.11</v>
      </c>
      <c r="P107" s="19" t="s">
        <v>241</v>
      </c>
    </row>
    <row r="108" spans="1:16" s="19" customFormat="1" x14ac:dyDescent="0.25">
      <c r="A108" s="20" t="s">
        <v>61</v>
      </c>
      <c r="B108" s="21" t="s">
        <v>299</v>
      </c>
      <c r="C108" s="31" t="s">
        <v>300</v>
      </c>
      <c r="D108" s="27">
        <v>1963</v>
      </c>
      <c r="E108" s="24">
        <v>1988</v>
      </c>
      <c r="F108" s="24"/>
      <c r="H108" s="25">
        <v>0.03</v>
      </c>
      <c r="P108" s="19" t="s">
        <v>241</v>
      </c>
    </row>
    <row r="109" spans="1:16" s="19" customFormat="1" x14ac:dyDescent="0.25">
      <c r="A109" s="20" t="s">
        <v>61</v>
      </c>
      <c r="B109" s="21" t="s">
        <v>301</v>
      </c>
      <c r="C109" s="31" t="s">
        <v>302</v>
      </c>
      <c r="D109" s="27">
        <v>1952</v>
      </c>
      <c r="E109" s="24">
        <v>2004</v>
      </c>
      <c r="F109" s="24"/>
      <c r="H109" s="25">
        <v>4.4000000000000004</v>
      </c>
      <c r="P109" s="19" t="s">
        <v>303</v>
      </c>
    </row>
    <row r="110" spans="1:16" s="13" customFormat="1" ht="90" x14ac:dyDescent="0.25">
      <c r="A110" s="8" t="s">
        <v>59</v>
      </c>
      <c r="B110" s="14" t="s">
        <v>304</v>
      </c>
      <c r="C110" s="30" t="s">
        <v>305</v>
      </c>
      <c r="D110" s="16">
        <v>1967</v>
      </c>
      <c r="E110" s="17">
        <v>1981</v>
      </c>
      <c r="F110" s="17"/>
      <c r="H110" s="18">
        <v>1.08</v>
      </c>
      <c r="I110" s="19"/>
      <c r="J110" s="19"/>
      <c r="K110" s="19"/>
      <c r="L110" s="19"/>
      <c r="M110" s="19"/>
      <c r="N110" s="19"/>
      <c r="O110" s="19"/>
      <c r="P110" s="19" t="s">
        <v>230</v>
      </c>
    </row>
    <row r="111" spans="1:16" s="13" customFormat="1" ht="45" x14ac:dyDescent="0.25">
      <c r="A111" s="8" t="s">
        <v>59</v>
      </c>
      <c r="B111" s="14" t="s">
        <v>306</v>
      </c>
      <c r="C111" s="30" t="s">
        <v>307</v>
      </c>
      <c r="D111" s="16">
        <v>1948</v>
      </c>
      <c r="E111" s="17">
        <v>1990</v>
      </c>
      <c r="F111" s="17"/>
      <c r="H111" s="18">
        <v>7.4</v>
      </c>
      <c r="I111" s="19"/>
      <c r="J111" s="19"/>
      <c r="K111" s="19"/>
      <c r="L111" s="19"/>
      <c r="M111" s="19"/>
      <c r="N111" s="19"/>
      <c r="O111" s="19"/>
      <c r="P111" s="19" t="s">
        <v>308</v>
      </c>
    </row>
    <row r="112" spans="1:16" s="13" customFormat="1" ht="30" x14ac:dyDescent="0.25">
      <c r="A112" s="8" t="s">
        <v>59</v>
      </c>
      <c r="B112" s="14" t="s">
        <v>1267</v>
      </c>
      <c r="C112" s="30" t="s">
        <v>1268</v>
      </c>
      <c r="D112" s="16">
        <v>1988</v>
      </c>
      <c r="E112" s="17">
        <v>2013</v>
      </c>
      <c r="F112" s="17"/>
      <c r="H112" s="18">
        <v>0.74</v>
      </c>
      <c r="I112" s="19"/>
      <c r="J112" s="19"/>
      <c r="K112" s="19"/>
      <c r="L112" s="19"/>
      <c r="M112" s="19"/>
      <c r="N112" s="19"/>
      <c r="O112" s="19"/>
      <c r="P112" s="19" t="s">
        <v>1269</v>
      </c>
    </row>
    <row r="113" spans="1:16" s="13" customFormat="1" ht="30" x14ac:dyDescent="0.25">
      <c r="A113" s="8" t="s">
        <v>59</v>
      </c>
      <c r="B113" s="14" t="s">
        <v>309</v>
      </c>
      <c r="C113" s="30" t="s">
        <v>310</v>
      </c>
      <c r="D113" s="16">
        <v>1911</v>
      </c>
      <c r="E113" s="17">
        <v>1949</v>
      </c>
      <c r="F113" s="17"/>
      <c r="H113" s="18">
        <v>2.5299999999999998</v>
      </c>
      <c r="I113" s="19"/>
      <c r="J113" s="19"/>
      <c r="K113" s="19"/>
      <c r="L113" s="19"/>
      <c r="M113" s="19"/>
      <c r="N113" s="19"/>
      <c r="O113" s="19"/>
      <c r="P113" s="19" t="s">
        <v>311</v>
      </c>
    </row>
    <row r="114" spans="1:16" s="13" customFormat="1" ht="30" x14ac:dyDescent="0.25">
      <c r="A114" s="8" t="s">
        <v>59</v>
      </c>
      <c r="B114" s="14" t="s">
        <v>312</v>
      </c>
      <c r="C114" s="30" t="s">
        <v>313</v>
      </c>
      <c r="D114" s="16">
        <v>1862</v>
      </c>
      <c r="E114" s="17">
        <v>1869</v>
      </c>
      <c r="F114" s="17"/>
      <c r="H114" s="18">
        <v>0.04</v>
      </c>
      <c r="I114" s="19"/>
      <c r="J114" s="19"/>
      <c r="K114" s="19"/>
      <c r="L114" s="19"/>
      <c r="M114" s="19"/>
      <c r="N114" s="19"/>
      <c r="O114" s="19"/>
      <c r="P114" s="19" t="s">
        <v>314</v>
      </c>
    </row>
    <row r="115" spans="1:16" s="13" customFormat="1" ht="45" x14ac:dyDescent="0.25">
      <c r="A115" s="8" t="s">
        <v>59</v>
      </c>
      <c r="B115" s="14" t="s">
        <v>315</v>
      </c>
      <c r="C115" s="30" t="s">
        <v>316</v>
      </c>
      <c r="D115" s="16">
        <v>1898</v>
      </c>
      <c r="E115" s="17">
        <v>1946</v>
      </c>
      <c r="F115" s="17"/>
      <c r="H115" s="18">
        <v>0.4</v>
      </c>
      <c r="I115" s="19"/>
      <c r="J115" s="19"/>
      <c r="K115" s="19"/>
      <c r="L115" s="19"/>
      <c r="M115" s="19"/>
      <c r="N115" s="19"/>
      <c r="O115" s="19"/>
      <c r="P115" s="19" t="s">
        <v>317</v>
      </c>
    </row>
    <row r="116" spans="1:16" s="13" customFormat="1" x14ac:dyDescent="0.25">
      <c r="A116" s="8" t="s">
        <v>59</v>
      </c>
      <c r="B116" s="14" t="s">
        <v>318</v>
      </c>
      <c r="C116" s="30" t="s">
        <v>319</v>
      </c>
      <c r="D116" s="16">
        <v>1937</v>
      </c>
      <c r="E116" s="17">
        <v>1948</v>
      </c>
      <c r="F116" s="17"/>
      <c r="H116" s="18">
        <v>0.02</v>
      </c>
      <c r="I116" s="19"/>
      <c r="J116" s="19"/>
      <c r="K116" s="19"/>
      <c r="L116" s="19"/>
      <c r="M116" s="19"/>
      <c r="N116" s="19"/>
      <c r="O116" s="19"/>
      <c r="P116" s="19" t="s">
        <v>1155</v>
      </c>
    </row>
    <row r="117" spans="1:16" s="13" customFormat="1" ht="75" x14ac:dyDescent="0.25">
      <c r="A117" s="8" t="s">
        <v>59</v>
      </c>
      <c r="B117" s="14" t="s">
        <v>320</v>
      </c>
      <c r="C117" s="30" t="s">
        <v>321</v>
      </c>
      <c r="D117" s="16">
        <v>1895</v>
      </c>
      <c r="E117" s="17">
        <v>1938</v>
      </c>
      <c r="F117" s="17"/>
      <c r="H117" s="18">
        <v>0.97</v>
      </c>
      <c r="I117" s="19"/>
      <c r="J117" s="19"/>
      <c r="K117" s="19"/>
      <c r="L117" s="19"/>
      <c r="M117" s="19"/>
      <c r="N117" s="19"/>
      <c r="O117" s="19"/>
      <c r="P117" s="19" t="s">
        <v>1189</v>
      </c>
    </row>
    <row r="118" spans="1:16" s="13" customFormat="1" x14ac:dyDescent="0.25">
      <c r="A118" s="8" t="s">
        <v>59</v>
      </c>
      <c r="B118" s="14" t="s">
        <v>322</v>
      </c>
      <c r="C118" s="30" t="s">
        <v>323</v>
      </c>
      <c r="D118" s="16">
        <v>1901</v>
      </c>
      <c r="E118" s="17">
        <v>1945</v>
      </c>
      <c r="F118" s="17"/>
      <c r="H118" s="18">
        <v>0.1</v>
      </c>
      <c r="I118" s="19"/>
      <c r="J118" s="19"/>
      <c r="K118" s="19"/>
      <c r="L118" s="19"/>
      <c r="M118" s="19"/>
      <c r="N118" s="19"/>
      <c r="O118" s="19"/>
      <c r="P118" s="19" t="s">
        <v>1190</v>
      </c>
    </row>
    <row r="119" spans="1:16" s="13" customFormat="1" ht="90" x14ac:dyDescent="0.25">
      <c r="A119" s="8" t="s">
        <v>59</v>
      </c>
      <c r="B119" s="14" t="s">
        <v>324</v>
      </c>
      <c r="C119" s="30" t="s">
        <v>325</v>
      </c>
      <c r="D119" s="16">
        <v>1934</v>
      </c>
      <c r="E119" s="17">
        <v>1948</v>
      </c>
      <c r="F119" s="17"/>
      <c r="H119" s="18">
        <v>0.2</v>
      </c>
      <c r="I119" s="19"/>
      <c r="J119" s="19"/>
      <c r="K119" s="19"/>
      <c r="L119" s="19"/>
      <c r="M119" s="19"/>
      <c r="N119" s="19"/>
      <c r="O119" s="19"/>
      <c r="P119" s="19" t="s">
        <v>188</v>
      </c>
    </row>
    <row r="120" spans="1:16" s="13" customFormat="1" ht="30" x14ac:dyDescent="0.25">
      <c r="A120" s="8" t="s">
        <v>59</v>
      </c>
      <c r="B120" s="14" t="s">
        <v>326</v>
      </c>
      <c r="C120" s="30" t="s">
        <v>327</v>
      </c>
      <c r="D120" s="16">
        <v>1939</v>
      </c>
      <c r="E120" s="17">
        <v>1948</v>
      </c>
      <c r="F120" s="17"/>
      <c r="H120" s="18">
        <v>0.09</v>
      </c>
      <c r="I120" s="19"/>
      <c r="J120" s="19"/>
      <c r="K120" s="19"/>
      <c r="L120" s="19"/>
      <c r="M120" s="19"/>
      <c r="N120" s="19"/>
      <c r="O120" s="19"/>
      <c r="P120" s="19" t="s">
        <v>110</v>
      </c>
    </row>
    <row r="121" spans="1:16" s="13" customFormat="1" ht="30" x14ac:dyDescent="0.25">
      <c r="A121" s="8" t="s">
        <v>59</v>
      </c>
      <c r="B121" s="14" t="s">
        <v>328</v>
      </c>
      <c r="C121" s="30" t="s">
        <v>329</v>
      </c>
      <c r="D121" s="16">
        <v>1930</v>
      </c>
      <c r="E121" s="17">
        <v>1941</v>
      </c>
      <c r="F121" s="17"/>
      <c r="H121" s="18">
        <v>0.02</v>
      </c>
      <c r="I121" s="19"/>
      <c r="J121" s="19"/>
      <c r="K121" s="19"/>
      <c r="L121" s="19"/>
      <c r="M121" s="19"/>
      <c r="N121" s="19"/>
      <c r="O121" s="19"/>
      <c r="P121" s="19" t="s">
        <v>110</v>
      </c>
    </row>
    <row r="122" spans="1:16" s="13" customFormat="1" ht="26.25" x14ac:dyDescent="0.25">
      <c r="A122" s="8"/>
      <c r="B122" s="14" t="s">
        <v>330</v>
      </c>
      <c r="C122" s="42" t="s">
        <v>331</v>
      </c>
      <c r="D122" s="16">
        <v>1920</v>
      </c>
      <c r="E122" s="17">
        <v>1923</v>
      </c>
      <c r="F122" s="17"/>
      <c r="H122" s="18">
        <v>0.03</v>
      </c>
      <c r="I122" s="19"/>
      <c r="J122" s="19"/>
      <c r="K122" s="19"/>
      <c r="L122" s="19"/>
      <c r="M122" s="19"/>
      <c r="N122" s="19"/>
      <c r="O122" s="19"/>
      <c r="P122" s="19" t="s">
        <v>241</v>
      </c>
    </row>
    <row r="123" spans="1:16" s="13" customFormat="1" ht="75" x14ac:dyDescent="0.25">
      <c r="A123" s="8" t="s">
        <v>59</v>
      </c>
      <c r="B123" s="14" t="s">
        <v>332</v>
      </c>
      <c r="C123" s="30" t="s">
        <v>333</v>
      </c>
      <c r="D123" s="16">
        <v>1948</v>
      </c>
      <c r="E123" s="17">
        <v>1995</v>
      </c>
      <c r="F123" s="17"/>
      <c r="H123" s="18">
        <v>0.99</v>
      </c>
      <c r="I123" s="19"/>
      <c r="J123" s="19"/>
      <c r="K123" s="19"/>
      <c r="L123" s="19"/>
      <c r="M123" s="19"/>
      <c r="N123" s="19"/>
      <c r="O123" s="19"/>
      <c r="P123" s="19" t="s">
        <v>227</v>
      </c>
    </row>
    <row r="124" spans="1:16" s="19" customFormat="1" ht="38.25" x14ac:dyDescent="0.25">
      <c r="A124" s="20" t="s">
        <v>61</v>
      </c>
      <c r="B124" s="21" t="s">
        <v>334</v>
      </c>
      <c r="C124" s="43" t="s">
        <v>335</v>
      </c>
      <c r="D124" s="27">
        <v>1958</v>
      </c>
      <c r="E124" s="24">
        <v>1995</v>
      </c>
      <c r="F124" s="24"/>
      <c r="H124" s="25">
        <v>0.68</v>
      </c>
      <c r="P124" s="19" t="s">
        <v>1191</v>
      </c>
    </row>
    <row r="125" spans="1:16" s="13" customFormat="1" ht="30" x14ac:dyDescent="0.25">
      <c r="A125" s="8" t="s">
        <v>59</v>
      </c>
      <c r="B125" s="14" t="s">
        <v>336</v>
      </c>
      <c r="C125" s="30" t="s">
        <v>337</v>
      </c>
      <c r="D125" s="16">
        <v>1948</v>
      </c>
      <c r="E125" s="17">
        <v>1970</v>
      </c>
      <c r="F125" s="17"/>
      <c r="H125" s="18">
        <v>2.7</v>
      </c>
      <c r="I125" s="19"/>
      <c r="J125" s="19"/>
      <c r="K125" s="19"/>
      <c r="L125" s="19"/>
      <c r="M125" s="19"/>
      <c r="N125" s="19"/>
      <c r="O125" s="19"/>
      <c r="P125" s="19" t="s">
        <v>338</v>
      </c>
    </row>
    <row r="126" spans="1:16" s="13" customFormat="1" ht="76.5" customHeight="1" x14ac:dyDescent="0.25">
      <c r="A126" s="8" t="s">
        <v>59</v>
      </c>
      <c r="B126" s="14" t="s">
        <v>339</v>
      </c>
      <c r="C126" s="30" t="s">
        <v>340</v>
      </c>
      <c r="D126" s="16">
        <v>1946</v>
      </c>
      <c r="E126" s="17">
        <v>1980</v>
      </c>
      <c r="F126" s="17"/>
      <c r="H126" s="18">
        <v>2.29</v>
      </c>
      <c r="I126" s="19"/>
      <c r="J126" s="19"/>
      <c r="K126" s="19"/>
      <c r="L126" s="19"/>
      <c r="M126" s="19"/>
      <c r="N126" s="19"/>
      <c r="O126" s="19"/>
      <c r="P126" s="19" t="s">
        <v>1192</v>
      </c>
    </row>
    <row r="127" spans="1:16" s="13" customFormat="1" ht="59.25" customHeight="1" x14ac:dyDescent="0.25">
      <c r="A127" s="8" t="s">
        <v>59</v>
      </c>
      <c r="B127" s="14" t="s">
        <v>341</v>
      </c>
      <c r="C127" s="30" t="s">
        <v>342</v>
      </c>
      <c r="D127" s="16">
        <v>1922</v>
      </c>
      <c r="E127" s="17">
        <v>1985</v>
      </c>
      <c r="F127" s="17"/>
      <c r="H127" s="18">
        <v>0.28000000000000003</v>
      </c>
      <c r="I127" s="19"/>
      <c r="J127" s="19"/>
      <c r="K127" s="19"/>
      <c r="L127" s="19"/>
      <c r="M127" s="19"/>
      <c r="N127" s="19"/>
      <c r="O127" s="19"/>
      <c r="P127" s="19" t="s">
        <v>191</v>
      </c>
    </row>
    <row r="128" spans="1:16" s="13" customFormat="1" x14ac:dyDescent="0.25">
      <c r="A128" s="8" t="s">
        <v>59</v>
      </c>
      <c r="B128" s="14" t="s">
        <v>343</v>
      </c>
      <c r="C128" s="30" t="s">
        <v>344</v>
      </c>
      <c r="D128" s="16">
        <v>1948</v>
      </c>
      <c r="E128" s="17">
        <v>1951</v>
      </c>
      <c r="F128" s="17"/>
      <c r="H128" s="18">
        <v>0.01</v>
      </c>
      <c r="I128" s="19"/>
      <c r="J128" s="19"/>
      <c r="K128" s="19"/>
      <c r="L128" s="19"/>
      <c r="M128" s="19"/>
      <c r="N128" s="19"/>
      <c r="O128" s="19"/>
      <c r="P128" s="19" t="s">
        <v>1154</v>
      </c>
    </row>
    <row r="129" spans="1:16" s="13" customFormat="1" x14ac:dyDescent="0.25">
      <c r="A129" s="8" t="s">
        <v>59</v>
      </c>
      <c r="B129" s="14" t="s">
        <v>345</v>
      </c>
      <c r="C129" s="30" t="s">
        <v>346</v>
      </c>
      <c r="D129" s="16">
        <v>1948</v>
      </c>
      <c r="E129" s="17">
        <v>1990</v>
      </c>
      <c r="F129" s="17"/>
      <c r="H129" s="18">
        <v>6.07</v>
      </c>
      <c r="I129" s="19"/>
      <c r="J129" s="19"/>
      <c r="K129" s="19"/>
      <c r="L129" s="19"/>
      <c r="M129" s="19"/>
      <c r="N129" s="19"/>
      <c r="O129" s="19"/>
      <c r="P129" s="19" t="s">
        <v>1193</v>
      </c>
    </row>
    <row r="130" spans="1:16" s="13" customFormat="1" ht="30" x14ac:dyDescent="0.25">
      <c r="A130" s="8" t="s">
        <v>59</v>
      </c>
      <c r="B130" s="14" t="s">
        <v>347</v>
      </c>
      <c r="C130" s="30" t="s">
        <v>348</v>
      </c>
      <c r="D130" s="16">
        <v>1931</v>
      </c>
      <c r="E130" s="17">
        <v>1948</v>
      </c>
      <c r="F130" s="17"/>
      <c r="H130" s="18">
        <v>0.09</v>
      </c>
      <c r="I130" s="19"/>
      <c r="J130" s="19"/>
      <c r="K130" s="19"/>
      <c r="L130" s="19"/>
      <c r="M130" s="19"/>
      <c r="N130" s="19"/>
      <c r="O130" s="19"/>
      <c r="P130" s="19" t="s">
        <v>1194</v>
      </c>
    </row>
    <row r="131" spans="1:16" s="13" customFormat="1" ht="30" x14ac:dyDescent="0.25">
      <c r="A131" s="8" t="s">
        <v>59</v>
      </c>
      <c r="B131" s="14" t="s">
        <v>349</v>
      </c>
      <c r="C131" s="30" t="s">
        <v>350</v>
      </c>
      <c r="D131" s="16">
        <v>1948</v>
      </c>
      <c r="E131" s="17">
        <v>1950</v>
      </c>
      <c r="F131" s="17"/>
      <c r="H131" s="18">
        <v>0.16</v>
      </c>
      <c r="I131" s="19"/>
      <c r="J131" s="19"/>
      <c r="K131" s="19"/>
      <c r="L131" s="19"/>
      <c r="M131" s="19"/>
      <c r="N131" s="19"/>
      <c r="O131" s="19"/>
      <c r="P131" s="19" t="s">
        <v>351</v>
      </c>
    </row>
    <row r="132" spans="1:16" s="13" customFormat="1" ht="75" x14ac:dyDescent="0.25">
      <c r="A132" s="8" t="s">
        <v>59</v>
      </c>
      <c r="B132" s="14" t="s">
        <v>352</v>
      </c>
      <c r="C132" s="30" t="s">
        <v>353</v>
      </c>
      <c r="D132" s="16">
        <v>1936</v>
      </c>
      <c r="E132" s="17">
        <v>1950</v>
      </c>
      <c r="F132" s="17"/>
      <c r="H132" s="18">
        <v>0.09</v>
      </c>
      <c r="I132" s="19"/>
      <c r="J132" s="19"/>
      <c r="K132" s="19"/>
      <c r="L132" s="19"/>
      <c r="M132" s="19"/>
      <c r="N132" s="19"/>
      <c r="O132" s="19"/>
      <c r="P132" s="19" t="s">
        <v>241</v>
      </c>
    </row>
    <row r="133" spans="1:16" s="13" customFormat="1" ht="105" x14ac:dyDescent="0.25">
      <c r="A133" s="8" t="s">
        <v>59</v>
      </c>
      <c r="B133" s="14" t="s">
        <v>354</v>
      </c>
      <c r="C133" s="30" t="s">
        <v>355</v>
      </c>
      <c r="D133" s="16">
        <v>1945</v>
      </c>
      <c r="E133" s="17">
        <v>1974</v>
      </c>
      <c r="F133" s="17"/>
      <c r="H133" s="18">
        <v>9.5</v>
      </c>
      <c r="I133" s="19"/>
      <c r="J133" s="19"/>
      <c r="K133" s="19"/>
      <c r="L133" s="19"/>
      <c r="M133" s="19"/>
      <c r="N133" s="19"/>
      <c r="O133" s="19"/>
      <c r="P133" s="19" t="s">
        <v>1195</v>
      </c>
    </row>
    <row r="134" spans="1:16" s="13" customFormat="1" ht="30" x14ac:dyDescent="0.25">
      <c r="A134" s="8" t="s">
        <v>59</v>
      </c>
      <c r="B134" s="14" t="s">
        <v>356</v>
      </c>
      <c r="C134" s="30" t="s">
        <v>357</v>
      </c>
      <c r="D134" s="16">
        <v>1949</v>
      </c>
      <c r="E134" s="17">
        <v>1953</v>
      </c>
      <c r="F134" s="17"/>
      <c r="H134" s="18">
        <v>0.2</v>
      </c>
      <c r="I134" s="19"/>
      <c r="J134" s="19"/>
      <c r="K134" s="19"/>
      <c r="L134" s="19"/>
      <c r="M134" s="19"/>
      <c r="N134" s="19"/>
      <c r="O134" s="19"/>
      <c r="P134" s="19" t="s">
        <v>351</v>
      </c>
    </row>
    <row r="135" spans="1:16" s="13" customFormat="1" ht="30" x14ac:dyDescent="0.25">
      <c r="A135" s="8" t="s">
        <v>59</v>
      </c>
      <c r="B135" s="14" t="s">
        <v>358</v>
      </c>
      <c r="C135" s="30" t="s">
        <v>359</v>
      </c>
      <c r="D135" s="16">
        <v>1948</v>
      </c>
      <c r="E135" s="17">
        <v>1952</v>
      </c>
      <c r="F135" s="17"/>
      <c r="H135" s="18">
        <v>0.2</v>
      </c>
      <c r="I135" s="19"/>
      <c r="J135" s="19"/>
      <c r="K135" s="19"/>
      <c r="L135" s="19"/>
      <c r="M135" s="19"/>
      <c r="N135" s="19"/>
      <c r="O135" s="19"/>
      <c r="P135" s="19" t="s">
        <v>351</v>
      </c>
    </row>
    <row r="136" spans="1:16" s="13" customFormat="1" x14ac:dyDescent="0.25">
      <c r="A136" s="8" t="s">
        <v>59</v>
      </c>
      <c r="B136" s="14" t="s">
        <v>360</v>
      </c>
      <c r="C136" s="30" t="s">
        <v>361</v>
      </c>
      <c r="D136" s="16">
        <v>1962</v>
      </c>
      <c r="E136" s="17">
        <v>2002</v>
      </c>
      <c r="F136" s="17"/>
      <c r="H136" s="18">
        <v>4.96</v>
      </c>
      <c r="I136" s="19"/>
      <c r="J136" s="19"/>
      <c r="K136" s="19"/>
      <c r="L136" s="19"/>
      <c r="M136" s="19"/>
      <c r="N136" s="19"/>
      <c r="O136" s="19"/>
      <c r="P136" s="19" t="s">
        <v>1270</v>
      </c>
    </row>
    <row r="137" spans="1:16" s="13" customFormat="1" ht="60" x14ac:dyDescent="0.25">
      <c r="A137" s="8" t="s">
        <v>59</v>
      </c>
      <c r="B137" s="14" t="s">
        <v>363</v>
      </c>
      <c r="C137" s="30" t="s">
        <v>364</v>
      </c>
      <c r="D137" s="16">
        <v>1802</v>
      </c>
      <c r="E137" s="17">
        <v>1996</v>
      </c>
      <c r="F137" s="17"/>
      <c r="H137" s="18">
        <v>13.17</v>
      </c>
      <c r="I137" s="19"/>
      <c r="J137" s="19"/>
      <c r="K137" s="19"/>
      <c r="L137" s="19"/>
      <c r="M137" s="19"/>
      <c r="N137" s="19"/>
      <c r="O137" s="19"/>
      <c r="P137" s="19"/>
    </row>
    <row r="138" spans="1:16" s="19" customFormat="1" x14ac:dyDescent="0.25">
      <c r="A138" s="20" t="s">
        <v>61</v>
      </c>
      <c r="B138" s="21" t="s">
        <v>365</v>
      </c>
      <c r="C138" s="31" t="s">
        <v>366</v>
      </c>
      <c r="D138" s="27">
        <v>1802</v>
      </c>
      <c r="E138" s="24">
        <v>1851</v>
      </c>
      <c r="F138" s="24"/>
      <c r="H138" s="25">
        <v>0.2</v>
      </c>
      <c r="P138" s="19" t="s">
        <v>188</v>
      </c>
    </row>
    <row r="139" spans="1:16" s="19" customFormat="1" x14ac:dyDescent="0.25">
      <c r="A139" s="20" t="s">
        <v>61</v>
      </c>
      <c r="B139" s="21" t="s">
        <v>367</v>
      </c>
      <c r="C139" s="31" t="s">
        <v>295</v>
      </c>
      <c r="D139" s="27">
        <v>1802</v>
      </c>
      <c r="E139" s="24">
        <v>1996</v>
      </c>
      <c r="F139" s="24"/>
      <c r="H139" s="25">
        <v>11.89</v>
      </c>
      <c r="P139" s="19" t="s">
        <v>1196</v>
      </c>
    </row>
    <row r="140" spans="1:16" s="19" customFormat="1" x14ac:dyDescent="0.25">
      <c r="A140" s="20" t="s">
        <v>61</v>
      </c>
      <c r="B140" s="21" t="s">
        <v>368</v>
      </c>
      <c r="C140" s="31" t="s">
        <v>369</v>
      </c>
      <c r="D140" s="27">
        <v>1802</v>
      </c>
      <c r="E140" s="24">
        <v>1992</v>
      </c>
      <c r="F140" s="24"/>
      <c r="H140" s="25">
        <v>1.08</v>
      </c>
      <c r="P140" s="19" t="s">
        <v>1197</v>
      </c>
    </row>
    <row r="141" spans="1:16" s="13" customFormat="1" ht="45" x14ac:dyDescent="0.25">
      <c r="A141" s="8" t="s">
        <v>59</v>
      </c>
      <c r="B141" s="14" t="s">
        <v>370</v>
      </c>
      <c r="C141" s="30" t="s">
        <v>371</v>
      </c>
      <c r="D141" s="16">
        <v>1920</v>
      </c>
      <c r="E141" s="17">
        <v>1967</v>
      </c>
      <c r="F141" s="17"/>
      <c r="H141" s="18">
        <v>1.3</v>
      </c>
      <c r="I141" s="19"/>
      <c r="J141" s="19"/>
      <c r="K141" s="19"/>
      <c r="L141" s="19"/>
      <c r="M141" s="19"/>
      <c r="N141" s="19"/>
      <c r="O141" s="19"/>
      <c r="P141" s="19" t="s">
        <v>1198</v>
      </c>
    </row>
    <row r="142" spans="1:16" s="13" customFormat="1" ht="30" x14ac:dyDescent="0.25">
      <c r="A142" s="8" t="s">
        <v>59</v>
      </c>
      <c r="B142" s="14" t="s">
        <v>372</v>
      </c>
      <c r="C142" s="30" t="s">
        <v>373</v>
      </c>
      <c r="D142" s="16">
        <v>1934</v>
      </c>
      <c r="E142" s="17">
        <v>1951</v>
      </c>
      <c r="F142" s="17"/>
      <c r="H142" s="18">
        <v>0.38</v>
      </c>
      <c r="I142" s="19"/>
      <c r="J142" s="19"/>
      <c r="K142" s="19"/>
      <c r="L142" s="19"/>
      <c r="M142" s="19"/>
      <c r="N142" s="19"/>
      <c r="O142" s="19"/>
      <c r="P142" s="19" t="s">
        <v>1174</v>
      </c>
    </row>
    <row r="143" spans="1:16" s="13" customFormat="1" ht="60" x14ac:dyDescent="0.25">
      <c r="A143" s="8" t="s">
        <v>59</v>
      </c>
      <c r="B143" s="14" t="s">
        <v>374</v>
      </c>
      <c r="C143" s="30" t="s">
        <v>375</v>
      </c>
      <c r="D143" s="16">
        <v>1963</v>
      </c>
      <c r="E143" s="17">
        <v>1993</v>
      </c>
      <c r="F143" s="17"/>
      <c r="H143" s="18">
        <v>0.72</v>
      </c>
      <c r="I143" s="19"/>
      <c r="J143" s="19"/>
      <c r="K143" s="19"/>
      <c r="L143" s="19"/>
      <c r="M143" s="19"/>
      <c r="N143" s="19"/>
      <c r="O143" s="19"/>
      <c r="P143" s="19" t="s">
        <v>376</v>
      </c>
    </row>
    <row r="144" spans="1:16" s="13" customFormat="1" ht="58.5" customHeight="1" x14ac:dyDescent="0.25">
      <c r="A144" s="8" t="s">
        <v>59</v>
      </c>
      <c r="B144" s="14" t="s">
        <v>377</v>
      </c>
      <c r="C144" s="30" t="s">
        <v>378</v>
      </c>
      <c r="D144" s="16">
        <v>1961</v>
      </c>
      <c r="E144" s="17">
        <v>1993</v>
      </c>
      <c r="F144" s="17"/>
      <c r="H144" s="18">
        <v>1.24</v>
      </c>
      <c r="I144" s="19"/>
      <c r="J144" s="19"/>
      <c r="K144" s="19"/>
      <c r="L144" s="19"/>
      <c r="M144" s="19"/>
      <c r="N144" s="19"/>
      <c r="O144" s="19"/>
      <c r="P144" s="19" t="s">
        <v>379</v>
      </c>
    </row>
    <row r="145" spans="1:16" s="13" customFormat="1" x14ac:dyDescent="0.25">
      <c r="A145" s="8" t="s">
        <v>59</v>
      </c>
      <c r="B145" s="14" t="s">
        <v>381</v>
      </c>
      <c r="C145" s="30" t="s">
        <v>382</v>
      </c>
      <c r="D145" s="16">
        <v>1981</v>
      </c>
      <c r="E145" s="17">
        <v>2006</v>
      </c>
      <c r="F145" s="17"/>
      <c r="H145" s="18">
        <v>1.9</v>
      </c>
      <c r="I145" s="19"/>
      <c r="J145" s="19"/>
      <c r="K145" s="19"/>
      <c r="L145" s="19"/>
      <c r="M145" s="19"/>
      <c r="N145" s="19"/>
      <c r="O145" s="19"/>
      <c r="P145" s="19" t="s">
        <v>1199</v>
      </c>
    </row>
    <row r="146" spans="1:16" s="13" customFormat="1" x14ac:dyDescent="0.25">
      <c r="A146" s="8" t="s">
        <v>59</v>
      </c>
      <c r="B146" s="14" t="s">
        <v>383</v>
      </c>
      <c r="C146" s="30" t="s">
        <v>384</v>
      </c>
      <c r="D146" s="16">
        <v>1952</v>
      </c>
      <c r="E146" s="17">
        <v>2008</v>
      </c>
      <c r="F146" s="17"/>
      <c r="H146" s="18">
        <v>2.8</v>
      </c>
      <c r="I146" s="19"/>
      <c r="J146" s="19"/>
      <c r="K146" s="19"/>
      <c r="L146" s="19"/>
      <c r="M146" s="19"/>
      <c r="N146" s="19"/>
      <c r="O146" s="19"/>
      <c r="P146" s="19" t="s">
        <v>1200</v>
      </c>
    </row>
    <row r="147" spans="1:16" s="13" customFormat="1" ht="30" x14ac:dyDescent="0.25">
      <c r="A147" s="8" t="s">
        <v>59</v>
      </c>
      <c r="B147" s="14" t="s">
        <v>385</v>
      </c>
      <c r="C147" s="30" t="s">
        <v>386</v>
      </c>
      <c r="D147" s="16">
        <v>2009</v>
      </c>
      <c r="E147" s="17">
        <v>2011</v>
      </c>
      <c r="F147" s="17"/>
      <c r="H147" s="18">
        <v>0.7</v>
      </c>
      <c r="I147" s="19"/>
      <c r="J147" s="19"/>
      <c r="K147" s="19"/>
      <c r="L147" s="19"/>
      <c r="M147" s="19"/>
      <c r="N147" s="19"/>
      <c r="O147" s="19"/>
      <c r="P147" s="19" t="s">
        <v>253</v>
      </c>
    </row>
    <row r="148" spans="1:16" s="13" customFormat="1" ht="30" x14ac:dyDescent="0.25">
      <c r="A148" s="8" t="s">
        <v>59</v>
      </c>
      <c r="B148" s="14" t="s">
        <v>387</v>
      </c>
      <c r="C148" s="30" t="s">
        <v>388</v>
      </c>
      <c r="D148" s="16">
        <v>1961</v>
      </c>
      <c r="E148" s="17">
        <v>2016</v>
      </c>
      <c r="F148" s="17"/>
      <c r="H148" s="18">
        <v>5.89</v>
      </c>
      <c r="I148" s="19"/>
      <c r="J148" s="19"/>
      <c r="K148" s="19"/>
      <c r="L148" s="19"/>
      <c r="M148" s="19"/>
      <c r="N148" s="19"/>
      <c r="O148" s="19"/>
      <c r="P148" s="19" t="s">
        <v>1271</v>
      </c>
    </row>
    <row r="149" spans="1:16" s="13" customFormat="1" ht="41.25" customHeight="1" x14ac:dyDescent="0.25">
      <c r="A149" s="8" t="s">
        <v>59</v>
      </c>
      <c r="B149" s="14" t="s">
        <v>389</v>
      </c>
      <c r="C149" s="44" t="s">
        <v>390</v>
      </c>
      <c r="D149" s="16">
        <v>1956</v>
      </c>
      <c r="E149" s="17">
        <v>1990</v>
      </c>
      <c r="F149" s="17"/>
      <c r="H149" s="18">
        <v>0.67</v>
      </c>
      <c r="I149" s="19"/>
      <c r="J149" s="19"/>
      <c r="K149" s="19"/>
      <c r="L149" s="19"/>
      <c r="M149" s="19"/>
      <c r="N149" s="19"/>
      <c r="O149" s="19"/>
      <c r="P149" s="19" t="s">
        <v>1201</v>
      </c>
    </row>
    <row r="150" spans="1:16" s="13" customFormat="1" ht="47.25" customHeight="1" x14ac:dyDescent="0.25">
      <c r="A150" s="8" t="s">
        <v>59</v>
      </c>
      <c r="B150" s="14" t="s">
        <v>391</v>
      </c>
      <c r="C150" s="30" t="s">
        <v>392</v>
      </c>
      <c r="D150" s="16">
        <v>1960</v>
      </c>
      <c r="E150" s="17">
        <v>1994</v>
      </c>
      <c r="F150" s="17"/>
      <c r="H150" s="18">
        <v>1.23</v>
      </c>
      <c r="I150" s="19"/>
      <c r="J150" s="19"/>
      <c r="K150" s="19"/>
      <c r="L150" s="19"/>
      <c r="M150" s="19"/>
      <c r="N150" s="19"/>
      <c r="O150" s="19"/>
      <c r="P150" s="19" t="s">
        <v>393</v>
      </c>
    </row>
    <row r="151" spans="1:16" s="13" customFormat="1" ht="30" x14ac:dyDescent="0.25">
      <c r="A151" s="8" t="s">
        <v>59</v>
      </c>
      <c r="B151" s="14" t="s">
        <v>394</v>
      </c>
      <c r="C151" s="30" t="s">
        <v>395</v>
      </c>
      <c r="D151" s="16">
        <v>1911</v>
      </c>
      <c r="E151" s="17">
        <v>1953</v>
      </c>
      <c r="F151" s="17"/>
      <c r="H151" s="18">
        <v>0.24</v>
      </c>
      <c r="I151" s="19"/>
      <c r="J151" s="19"/>
      <c r="K151" s="19"/>
      <c r="L151" s="19"/>
      <c r="M151" s="19"/>
      <c r="N151" s="19"/>
      <c r="O151" s="19"/>
      <c r="P151" s="19" t="s">
        <v>1202</v>
      </c>
    </row>
    <row r="152" spans="1:16" s="13" customFormat="1" ht="30" x14ac:dyDescent="0.25">
      <c r="A152" s="8" t="s">
        <v>59</v>
      </c>
      <c r="B152" s="14" t="s">
        <v>396</v>
      </c>
      <c r="C152" s="30" t="s">
        <v>397</v>
      </c>
      <c r="D152" s="16">
        <v>1991</v>
      </c>
      <c r="E152" s="17">
        <v>1997</v>
      </c>
      <c r="F152" s="17"/>
      <c r="H152" s="18">
        <v>1.5</v>
      </c>
      <c r="I152" s="19"/>
      <c r="J152" s="19"/>
      <c r="K152" s="19"/>
      <c r="L152" s="19"/>
      <c r="M152" s="19"/>
      <c r="N152" s="19"/>
      <c r="O152" s="19"/>
      <c r="P152" s="19" t="s">
        <v>398</v>
      </c>
    </row>
    <row r="153" spans="1:16" s="13" customFormat="1" ht="90" x14ac:dyDescent="0.25">
      <c r="A153" s="8" t="s">
        <v>59</v>
      </c>
      <c r="B153" s="14" t="s">
        <v>399</v>
      </c>
      <c r="C153" s="30" t="s">
        <v>400</v>
      </c>
      <c r="D153" s="16">
        <v>1948</v>
      </c>
      <c r="E153" s="17">
        <v>1990</v>
      </c>
      <c r="F153" s="17"/>
      <c r="H153" s="18">
        <v>1.05</v>
      </c>
      <c r="I153" s="19"/>
      <c r="J153" s="19"/>
      <c r="K153" s="19"/>
      <c r="L153" s="19"/>
      <c r="M153" s="19"/>
      <c r="N153" s="19"/>
      <c r="O153" s="19"/>
      <c r="P153" s="19" t="s">
        <v>401</v>
      </c>
    </row>
    <row r="154" spans="1:16" s="13" customFormat="1" ht="30.75" customHeight="1" x14ac:dyDescent="0.25">
      <c r="A154" s="8" t="s">
        <v>59</v>
      </c>
      <c r="B154" s="14" t="s">
        <v>402</v>
      </c>
      <c r="C154" s="30" t="s">
        <v>403</v>
      </c>
      <c r="D154" s="16">
        <v>1964</v>
      </c>
      <c r="E154" s="17">
        <v>2003</v>
      </c>
      <c r="F154" s="17"/>
      <c r="H154" s="18">
        <v>3.66</v>
      </c>
      <c r="I154" s="19"/>
      <c r="J154" s="19"/>
      <c r="K154" s="19"/>
      <c r="L154" s="19"/>
      <c r="M154" s="19"/>
      <c r="N154" s="19"/>
      <c r="O154" s="19"/>
      <c r="P154" s="19"/>
    </row>
    <row r="155" spans="1:16" s="19" customFormat="1" x14ac:dyDescent="0.25">
      <c r="A155" s="20" t="s">
        <v>61</v>
      </c>
      <c r="B155" s="21" t="s">
        <v>404</v>
      </c>
      <c r="C155" s="31" t="s">
        <v>405</v>
      </c>
      <c r="D155" s="27">
        <v>1964</v>
      </c>
      <c r="E155" s="24">
        <v>1995</v>
      </c>
      <c r="F155" s="24"/>
      <c r="H155" s="25">
        <v>0.1</v>
      </c>
      <c r="P155" s="19" t="s">
        <v>241</v>
      </c>
    </row>
    <row r="156" spans="1:16" s="19" customFormat="1" x14ac:dyDescent="0.25">
      <c r="A156" s="20" t="s">
        <v>61</v>
      </c>
      <c r="B156" s="21" t="s">
        <v>406</v>
      </c>
      <c r="C156" s="31" t="s">
        <v>407</v>
      </c>
      <c r="D156" s="27">
        <v>1980</v>
      </c>
      <c r="E156" s="24">
        <v>1987</v>
      </c>
      <c r="F156" s="24"/>
      <c r="H156" s="25">
        <v>0.06</v>
      </c>
      <c r="P156" s="19" t="s">
        <v>241</v>
      </c>
    </row>
    <row r="157" spans="1:16" s="19" customFormat="1" ht="30" x14ac:dyDescent="0.25">
      <c r="A157" s="20" t="s">
        <v>61</v>
      </c>
      <c r="B157" s="21" t="s">
        <v>408</v>
      </c>
      <c r="C157" s="31" t="s">
        <v>409</v>
      </c>
      <c r="D157" s="27">
        <v>1971</v>
      </c>
      <c r="E157" s="24">
        <v>2003</v>
      </c>
      <c r="F157" s="24"/>
      <c r="H157" s="25">
        <v>3.5</v>
      </c>
      <c r="P157" s="19" t="s">
        <v>362</v>
      </c>
    </row>
    <row r="158" spans="1:16" s="13" customFormat="1" ht="30" x14ac:dyDescent="0.25">
      <c r="A158" s="8" t="s">
        <v>59</v>
      </c>
      <c r="B158" s="14" t="s">
        <v>410</v>
      </c>
      <c r="C158" s="30" t="s">
        <v>411</v>
      </c>
      <c r="D158" s="32">
        <v>1973</v>
      </c>
      <c r="E158" s="17">
        <v>1991</v>
      </c>
      <c r="F158" s="17"/>
      <c r="H158" s="18">
        <v>2.79</v>
      </c>
      <c r="I158" s="19"/>
      <c r="J158" s="19"/>
      <c r="K158" s="19"/>
      <c r="L158" s="19"/>
      <c r="M158" s="19"/>
      <c r="N158" s="19"/>
      <c r="O158" s="19"/>
      <c r="P158" s="19" t="s">
        <v>244</v>
      </c>
    </row>
    <row r="159" spans="1:16" s="13" customFormat="1" x14ac:dyDescent="0.25">
      <c r="A159" s="8" t="s">
        <v>59</v>
      </c>
      <c r="B159" s="14" t="s">
        <v>412</v>
      </c>
      <c r="C159" s="30" t="s">
        <v>413</v>
      </c>
      <c r="D159" s="32">
        <v>1996</v>
      </c>
      <c r="E159" s="17">
        <v>2002</v>
      </c>
      <c r="F159" s="17"/>
      <c r="H159" s="18">
        <v>0.2</v>
      </c>
      <c r="I159" s="19"/>
      <c r="J159" s="19"/>
      <c r="K159" s="19"/>
      <c r="L159" s="19"/>
      <c r="M159" s="19"/>
      <c r="N159" s="19"/>
      <c r="O159" s="19"/>
      <c r="P159" s="19" t="s">
        <v>208</v>
      </c>
    </row>
    <row r="160" spans="1:16" s="13" customFormat="1" ht="16.5" customHeight="1" x14ac:dyDescent="0.25">
      <c r="A160" s="8" t="s">
        <v>59</v>
      </c>
      <c r="B160" s="14" t="s">
        <v>414</v>
      </c>
      <c r="C160" s="30" t="s">
        <v>415</v>
      </c>
      <c r="D160" s="32">
        <v>1994</v>
      </c>
      <c r="E160" s="17">
        <v>2010</v>
      </c>
      <c r="F160" s="17"/>
      <c r="H160" s="18">
        <v>0.3</v>
      </c>
      <c r="I160" s="19"/>
      <c r="J160" s="19"/>
      <c r="K160" s="19"/>
      <c r="L160" s="19"/>
      <c r="M160" s="19"/>
      <c r="N160" s="19"/>
      <c r="O160" s="19"/>
      <c r="P160" s="19" t="s">
        <v>191</v>
      </c>
    </row>
    <row r="161" spans="1:16" s="13" customFormat="1" ht="30.75" customHeight="1" x14ac:dyDescent="0.25">
      <c r="A161" s="8" t="s">
        <v>59</v>
      </c>
      <c r="B161" s="14" t="s">
        <v>416</v>
      </c>
      <c r="C161" s="30" t="s">
        <v>417</v>
      </c>
      <c r="D161" s="16">
        <v>1972</v>
      </c>
      <c r="E161" s="17">
        <v>1995</v>
      </c>
      <c r="F161" s="17"/>
      <c r="H161" s="18">
        <v>1.61</v>
      </c>
      <c r="I161" s="19"/>
      <c r="J161" s="19"/>
      <c r="K161" s="19"/>
      <c r="L161" s="19"/>
      <c r="M161" s="19"/>
      <c r="N161" s="19"/>
      <c r="O161" s="19"/>
      <c r="P161" s="19"/>
    </row>
    <row r="162" spans="1:16" s="19" customFormat="1" ht="60" customHeight="1" x14ac:dyDescent="0.25">
      <c r="A162" s="20" t="s">
        <v>61</v>
      </c>
      <c r="B162" s="21" t="s">
        <v>418</v>
      </c>
      <c r="C162" s="31" t="s">
        <v>419</v>
      </c>
      <c r="D162" s="27">
        <v>1972</v>
      </c>
      <c r="E162" s="24">
        <v>1995</v>
      </c>
      <c r="F162" s="24"/>
      <c r="H162" s="25">
        <v>0.09</v>
      </c>
      <c r="P162" s="19" t="s">
        <v>241</v>
      </c>
    </row>
    <row r="163" spans="1:16" s="19" customFormat="1" ht="30" x14ac:dyDescent="0.25">
      <c r="A163" s="20" t="s">
        <v>61</v>
      </c>
      <c r="B163" s="21" t="s">
        <v>420</v>
      </c>
      <c r="C163" s="31" t="s">
        <v>421</v>
      </c>
      <c r="D163" s="27">
        <v>1985</v>
      </c>
      <c r="E163" s="24">
        <v>1995</v>
      </c>
      <c r="F163" s="24"/>
      <c r="H163" s="25">
        <v>0.03</v>
      </c>
      <c r="P163" s="19" t="s">
        <v>241</v>
      </c>
    </row>
    <row r="164" spans="1:16" s="19" customFormat="1" ht="30" customHeight="1" x14ac:dyDescent="0.25">
      <c r="A164" s="20" t="s">
        <v>61</v>
      </c>
      <c r="B164" s="21" t="s">
        <v>422</v>
      </c>
      <c r="C164" s="31" t="s">
        <v>423</v>
      </c>
      <c r="D164" s="27">
        <v>1985</v>
      </c>
      <c r="E164" s="24">
        <v>1993</v>
      </c>
      <c r="F164" s="24"/>
      <c r="H164" s="25">
        <v>0.02</v>
      </c>
      <c r="P164" s="19" t="s">
        <v>241</v>
      </c>
    </row>
    <row r="165" spans="1:16" s="19" customFormat="1" ht="30" x14ac:dyDescent="0.25">
      <c r="A165" s="20" t="s">
        <v>61</v>
      </c>
      <c r="B165" s="21" t="s">
        <v>424</v>
      </c>
      <c r="C165" s="31" t="s">
        <v>425</v>
      </c>
      <c r="D165" s="27">
        <v>1985</v>
      </c>
      <c r="E165" s="24">
        <v>1990</v>
      </c>
      <c r="F165" s="24"/>
      <c r="H165" s="25">
        <v>0.03</v>
      </c>
      <c r="P165" s="19" t="s">
        <v>241</v>
      </c>
    </row>
    <row r="166" spans="1:16" s="19" customFormat="1" ht="30" x14ac:dyDescent="0.25">
      <c r="A166" s="20" t="s">
        <v>61</v>
      </c>
      <c r="B166" s="21" t="s">
        <v>426</v>
      </c>
      <c r="C166" s="31" t="s">
        <v>427</v>
      </c>
      <c r="D166" s="27">
        <v>1985</v>
      </c>
      <c r="E166" s="24">
        <v>1992</v>
      </c>
      <c r="F166" s="24"/>
      <c r="H166" s="25">
        <v>0.02</v>
      </c>
      <c r="P166" s="19" t="s">
        <v>241</v>
      </c>
    </row>
    <row r="167" spans="1:16" s="19" customFormat="1" ht="30" customHeight="1" x14ac:dyDescent="0.25">
      <c r="A167" s="20" t="s">
        <v>61</v>
      </c>
      <c r="B167" s="21" t="s">
        <v>428</v>
      </c>
      <c r="C167" s="31" t="s">
        <v>429</v>
      </c>
      <c r="D167" s="27">
        <v>1985</v>
      </c>
      <c r="E167" s="24">
        <v>1993</v>
      </c>
      <c r="F167" s="24"/>
      <c r="H167" s="25">
        <v>0.03</v>
      </c>
      <c r="P167" s="19" t="s">
        <v>241</v>
      </c>
    </row>
    <row r="168" spans="1:16" s="19" customFormat="1" ht="45" customHeight="1" x14ac:dyDescent="0.25">
      <c r="A168" s="20" t="s">
        <v>61</v>
      </c>
      <c r="B168" s="21" t="s">
        <v>430</v>
      </c>
      <c r="C168" s="31" t="s">
        <v>431</v>
      </c>
      <c r="D168" s="27">
        <v>1985</v>
      </c>
      <c r="E168" s="24">
        <v>1994</v>
      </c>
      <c r="F168" s="24"/>
      <c r="H168" s="25">
        <v>0.02</v>
      </c>
      <c r="P168" s="19" t="s">
        <v>241</v>
      </c>
    </row>
    <row r="169" spans="1:16" s="19" customFormat="1" ht="30" x14ac:dyDescent="0.25">
      <c r="A169" s="20" t="s">
        <v>61</v>
      </c>
      <c r="B169" s="21" t="s">
        <v>432</v>
      </c>
      <c r="C169" s="31" t="s">
        <v>433</v>
      </c>
      <c r="D169" s="27">
        <v>1985</v>
      </c>
      <c r="E169" s="24">
        <v>1995</v>
      </c>
      <c r="F169" s="24"/>
      <c r="H169" s="25">
        <v>7.0000000000000007E-2</v>
      </c>
      <c r="P169" s="19" t="s">
        <v>241</v>
      </c>
    </row>
    <row r="170" spans="1:16" s="19" customFormat="1" x14ac:dyDescent="0.25">
      <c r="A170" s="20" t="s">
        <v>61</v>
      </c>
      <c r="B170" s="21" t="s">
        <v>1237</v>
      </c>
      <c r="C170" s="31" t="s">
        <v>1238</v>
      </c>
      <c r="D170" s="27">
        <v>1967</v>
      </c>
      <c r="E170" s="24">
        <v>2010</v>
      </c>
      <c r="F170" s="24"/>
      <c r="H170" s="25">
        <v>1.3</v>
      </c>
      <c r="P170" s="19" t="s">
        <v>393</v>
      </c>
    </row>
    <row r="171" spans="1:16" x14ac:dyDescent="0.25">
      <c r="I171" s="19"/>
      <c r="J171" s="19"/>
      <c r="K171" s="19"/>
      <c r="L171" s="19"/>
      <c r="M171" s="19"/>
      <c r="N171" s="19"/>
      <c r="O171" s="19"/>
      <c r="P171" s="19"/>
    </row>
    <row r="172" spans="1:16" s="13" customFormat="1" x14ac:dyDescent="0.25">
      <c r="A172" s="29" t="s">
        <v>57</v>
      </c>
      <c r="B172" s="45" t="s">
        <v>434</v>
      </c>
      <c r="C172" s="8" t="s">
        <v>435</v>
      </c>
      <c r="D172" s="46">
        <v>1705</v>
      </c>
      <c r="E172" s="30">
        <v>1970</v>
      </c>
      <c r="F172" s="16"/>
      <c r="G172" s="17"/>
      <c r="H172" s="18">
        <f>SUM(H173+H191+H197+H198+H201)</f>
        <v>2.4700000000000002</v>
      </c>
      <c r="I172" s="19"/>
      <c r="J172" s="25"/>
      <c r="K172" s="19"/>
      <c r="L172" s="19"/>
      <c r="M172" s="19"/>
      <c r="N172" s="19"/>
      <c r="O172" s="19"/>
      <c r="P172" s="19"/>
    </row>
    <row r="173" spans="1:16" s="13" customFormat="1" ht="30" customHeight="1" x14ac:dyDescent="0.25">
      <c r="A173" s="8" t="s">
        <v>59</v>
      </c>
      <c r="B173" s="14" t="s">
        <v>436</v>
      </c>
      <c r="C173" s="30" t="s">
        <v>437</v>
      </c>
      <c r="D173" s="16">
        <v>1705</v>
      </c>
      <c r="E173" s="17">
        <v>1899</v>
      </c>
      <c r="F173" s="17"/>
      <c r="H173" s="18">
        <f>SUM(H174:H190)</f>
        <v>1.3700000000000003</v>
      </c>
      <c r="I173" s="19"/>
      <c r="J173" s="19"/>
      <c r="K173" s="19"/>
      <c r="L173" s="19"/>
      <c r="M173" s="19"/>
      <c r="N173" s="19"/>
      <c r="O173" s="19"/>
      <c r="P173" s="19"/>
    </row>
    <row r="174" spans="1:16" s="19" customFormat="1" x14ac:dyDescent="0.25">
      <c r="A174" s="20" t="s">
        <v>61</v>
      </c>
      <c r="B174" s="21" t="s">
        <v>438</v>
      </c>
      <c r="C174" s="47" t="s">
        <v>439</v>
      </c>
      <c r="D174" s="23">
        <v>1743</v>
      </c>
      <c r="E174" s="24">
        <v>1872</v>
      </c>
      <c r="F174" s="24"/>
      <c r="H174" s="25">
        <v>0.17</v>
      </c>
      <c r="P174" s="19" t="s">
        <v>188</v>
      </c>
    </row>
    <row r="175" spans="1:16" s="19" customFormat="1" x14ac:dyDescent="0.25">
      <c r="A175" s="20" t="s">
        <v>61</v>
      </c>
      <c r="B175" s="21" t="s">
        <v>440</v>
      </c>
      <c r="C175" s="31" t="s">
        <v>441</v>
      </c>
      <c r="D175" s="23">
        <v>1767</v>
      </c>
      <c r="E175" s="24">
        <v>1882</v>
      </c>
      <c r="F175" s="24"/>
      <c r="H175" s="25">
        <v>0.1</v>
      </c>
      <c r="P175" s="19" t="s">
        <v>110</v>
      </c>
    </row>
    <row r="176" spans="1:16" s="19" customFormat="1" x14ac:dyDescent="0.25">
      <c r="A176" s="20" t="s">
        <v>61</v>
      </c>
      <c r="B176" s="21" t="s">
        <v>442</v>
      </c>
      <c r="C176" s="31" t="s">
        <v>443</v>
      </c>
      <c r="D176" s="23">
        <v>1726</v>
      </c>
      <c r="E176" s="24">
        <v>1889</v>
      </c>
      <c r="F176" s="24"/>
      <c r="H176" s="25">
        <v>0.08</v>
      </c>
      <c r="P176" s="19" t="s">
        <v>110</v>
      </c>
    </row>
    <row r="177" spans="1:16" s="19" customFormat="1" x14ac:dyDescent="0.25">
      <c r="A177" s="20" t="s">
        <v>61</v>
      </c>
      <c r="B177" s="21" t="s">
        <v>444</v>
      </c>
      <c r="C177" s="31" t="s">
        <v>445</v>
      </c>
      <c r="D177" s="27">
        <v>1828</v>
      </c>
      <c r="E177" s="24">
        <v>1872</v>
      </c>
      <c r="F177" s="24"/>
      <c r="H177" s="25">
        <v>0.1</v>
      </c>
      <c r="P177" s="19" t="s">
        <v>110</v>
      </c>
    </row>
    <row r="178" spans="1:16" s="19" customFormat="1" x14ac:dyDescent="0.25">
      <c r="A178" s="20" t="s">
        <v>61</v>
      </c>
      <c r="B178" s="21" t="s">
        <v>446</v>
      </c>
      <c r="C178" s="31" t="s">
        <v>447</v>
      </c>
      <c r="D178" s="27">
        <v>1705</v>
      </c>
      <c r="E178" s="24">
        <v>1863</v>
      </c>
      <c r="F178" s="24"/>
      <c r="H178" s="25">
        <v>0.1</v>
      </c>
      <c r="P178" s="19" t="s">
        <v>110</v>
      </c>
    </row>
    <row r="179" spans="1:16" s="19" customFormat="1" x14ac:dyDescent="0.25">
      <c r="A179" s="20" t="s">
        <v>61</v>
      </c>
      <c r="B179" s="21" t="s">
        <v>448</v>
      </c>
      <c r="C179" s="31" t="s">
        <v>449</v>
      </c>
      <c r="D179" s="27">
        <v>1723</v>
      </c>
      <c r="E179" s="24">
        <v>1882</v>
      </c>
      <c r="F179" s="24"/>
      <c r="H179" s="25">
        <v>0.1</v>
      </c>
      <c r="P179" s="19" t="s">
        <v>110</v>
      </c>
    </row>
    <row r="180" spans="1:16" s="19" customFormat="1" x14ac:dyDescent="0.25">
      <c r="A180" s="20" t="s">
        <v>61</v>
      </c>
      <c r="B180" s="21" t="s">
        <v>450</v>
      </c>
      <c r="C180" s="31" t="s">
        <v>451</v>
      </c>
      <c r="D180" s="27">
        <v>1731</v>
      </c>
      <c r="E180" s="24">
        <v>1891</v>
      </c>
      <c r="F180" s="24"/>
      <c r="H180" s="25">
        <v>0.2</v>
      </c>
      <c r="P180" s="19" t="s">
        <v>110</v>
      </c>
    </row>
    <row r="181" spans="1:16" s="19" customFormat="1" x14ac:dyDescent="0.25">
      <c r="A181" s="20" t="s">
        <v>61</v>
      </c>
      <c r="B181" s="21" t="s">
        <v>452</v>
      </c>
      <c r="C181" s="31" t="s">
        <v>453</v>
      </c>
      <c r="D181" s="27">
        <v>1809</v>
      </c>
      <c r="E181" s="24">
        <v>1878</v>
      </c>
      <c r="F181" s="24"/>
      <c r="H181" s="25">
        <v>0.02</v>
      </c>
      <c r="P181" s="19" t="s">
        <v>110</v>
      </c>
    </row>
    <row r="182" spans="1:16" s="19" customFormat="1" x14ac:dyDescent="0.25">
      <c r="A182" s="20" t="s">
        <v>61</v>
      </c>
      <c r="B182" s="21" t="s">
        <v>454</v>
      </c>
      <c r="C182" s="31" t="s">
        <v>455</v>
      </c>
      <c r="D182" s="27">
        <v>1763</v>
      </c>
      <c r="E182" s="24">
        <v>1888</v>
      </c>
      <c r="F182" s="24"/>
      <c r="H182" s="25">
        <v>0.12</v>
      </c>
      <c r="P182" s="19" t="s">
        <v>110</v>
      </c>
    </row>
    <row r="183" spans="1:16" s="19" customFormat="1" x14ac:dyDescent="0.25">
      <c r="A183" s="20" t="s">
        <v>61</v>
      </c>
      <c r="B183" s="21" t="s">
        <v>456</v>
      </c>
      <c r="C183" s="31" t="s">
        <v>457</v>
      </c>
      <c r="D183" s="27">
        <v>1772</v>
      </c>
      <c r="E183" s="24">
        <v>1869</v>
      </c>
      <c r="F183" s="24"/>
      <c r="H183" s="25">
        <v>0.09</v>
      </c>
      <c r="P183" s="19" t="s">
        <v>110</v>
      </c>
    </row>
    <row r="184" spans="1:16" s="19" customFormat="1" x14ac:dyDescent="0.25">
      <c r="A184" s="20" t="s">
        <v>61</v>
      </c>
      <c r="B184" s="21" t="s">
        <v>458</v>
      </c>
      <c r="C184" s="31" t="s">
        <v>459</v>
      </c>
      <c r="D184" s="27">
        <v>1738</v>
      </c>
      <c r="E184" s="24">
        <v>1878</v>
      </c>
      <c r="F184" s="24"/>
      <c r="H184" s="25">
        <v>7.0000000000000007E-2</v>
      </c>
      <c r="P184" s="19" t="s">
        <v>110</v>
      </c>
    </row>
    <row r="185" spans="1:16" s="19" customFormat="1" x14ac:dyDescent="0.25">
      <c r="A185" s="20" t="s">
        <v>61</v>
      </c>
      <c r="B185" s="21" t="s">
        <v>460</v>
      </c>
      <c r="C185" s="31" t="s">
        <v>461</v>
      </c>
      <c r="D185" s="27">
        <v>1728</v>
      </c>
      <c r="E185" s="24">
        <v>1899</v>
      </c>
      <c r="F185" s="24"/>
      <c r="H185" s="25">
        <v>0.13</v>
      </c>
      <c r="P185" s="19" t="s">
        <v>110</v>
      </c>
    </row>
    <row r="186" spans="1:16" s="19" customFormat="1" x14ac:dyDescent="0.25">
      <c r="A186" s="20" t="s">
        <v>61</v>
      </c>
      <c r="B186" s="21" t="s">
        <v>462</v>
      </c>
      <c r="C186" s="31" t="s">
        <v>463</v>
      </c>
      <c r="D186" s="27">
        <v>1848</v>
      </c>
      <c r="E186" s="24">
        <v>1870</v>
      </c>
      <c r="F186" s="36"/>
      <c r="H186" s="25">
        <v>0.01</v>
      </c>
      <c r="P186" s="19" t="s">
        <v>110</v>
      </c>
    </row>
    <row r="187" spans="1:16" s="19" customFormat="1" x14ac:dyDescent="0.25">
      <c r="A187" s="20" t="s">
        <v>61</v>
      </c>
      <c r="B187" s="21" t="s">
        <v>464</v>
      </c>
      <c r="C187" s="31" t="s">
        <v>465</v>
      </c>
      <c r="D187" s="27">
        <v>1830</v>
      </c>
      <c r="E187" s="24">
        <v>1862</v>
      </c>
      <c r="F187" s="24"/>
      <c r="H187" s="25">
        <v>0.04</v>
      </c>
      <c r="P187" s="19" t="s">
        <v>110</v>
      </c>
    </row>
    <row r="188" spans="1:16" s="19" customFormat="1" x14ac:dyDescent="0.25">
      <c r="A188" s="20" t="s">
        <v>61</v>
      </c>
      <c r="B188" s="21" t="s">
        <v>466</v>
      </c>
      <c r="C188" s="31" t="s">
        <v>467</v>
      </c>
      <c r="D188" s="27">
        <v>1819</v>
      </c>
      <c r="E188" s="24">
        <v>1831</v>
      </c>
      <c r="F188" s="24"/>
      <c r="H188" s="25">
        <v>0.02</v>
      </c>
      <c r="P188" s="19" t="s">
        <v>110</v>
      </c>
    </row>
    <row r="189" spans="1:16" s="19" customFormat="1" x14ac:dyDescent="0.25">
      <c r="A189" s="20" t="s">
        <v>61</v>
      </c>
      <c r="B189" s="21" t="s">
        <v>468</v>
      </c>
      <c r="C189" s="31" t="s">
        <v>469</v>
      </c>
      <c r="D189" s="27">
        <v>1858</v>
      </c>
      <c r="E189" s="24">
        <v>1858</v>
      </c>
      <c r="F189" s="36"/>
      <c r="H189" s="25">
        <v>0.01</v>
      </c>
      <c r="P189" s="19" t="s">
        <v>279</v>
      </c>
    </row>
    <row r="190" spans="1:16" s="19" customFormat="1" x14ac:dyDescent="0.25">
      <c r="A190" s="20" t="s">
        <v>61</v>
      </c>
      <c r="B190" s="21" t="s">
        <v>470</v>
      </c>
      <c r="C190" s="31" t="s">
        <v>471</v>
      </c>
      <c r="D190" s="27">
        <v>1846</v>
      </c>
      <c r="E190" s="24">
        <v>1846</v>
      </c>
      <c r="F190" s="36"/>
      <c r="H190" s="25">
        <v>0.01</v>
      </c>
      <c r="P190" s="19" t="s">
        <v>279</v>
      </c>
    </row>
    <row r="191" spans="1:16" s="13" customFormat="1" ht="30" x14ac:dyDescent="0.25">
      <c r="A191" s="8" t="s">
        <v>59</v>
      </c>
      <c r="B191" s="14" t="s">
        <v>472</v>
      </c>
      <c r="C191" s="30" t="s">
        <v>473</v>
      </c>
      <c r="D191" s="16">
        <v>1872</v>
      </c>
      <c r="E191" s="17">
        <v>1893</v>
      </c>
      <c r="F191" s="17"/>
      <c r="H191" s="18">
        <v>7.0000000000000007E-2</v>
      </c>
      <c r="I191" s="19"/>
      <c r="J191" s="19"/>
      <c r="K191" s="19"/>
      <c r="L191" s="19"/>
      <c r="M191" s="19"/>
      <c r="N191" s="19"/>
      <c r="O191" s="19"/>
      <c r="P191" s="19"/>
    </row>
    <row r="192" spans="1:16" s="19" customFormat="1" x14ac:dyDescent="0.25">
      <c r="A192" s="20" t="s">
        <v>61</v>
      </c>
      <c r="B192" s="21" t="s">
        <v>474</v>
      </c>
      <c r="C192" s="47" t="s">
        <v>475</v>
      </c>
      <c r="D192" s="27">
        <v>1874</v>
      </c>
      <c r="E192" s="24">
        <v>1893</v>
      </c>
      <c r="F192" s="48"/>
      <c r="H192" s="25">
        <v>0.01</v>
      </c>
      <c r="P192" s="19" t="s">
        <v>110</v>
      </c>
    </row>
    <row r="193" spans="1:16" s="19" customFormat="1" x14ac:dyDescent="0.25">
      <c r="A193" s="20" t="s">
        <v>61</v>
      </c>
      <c r="B193" s="21" t="s">
        <v>476</v>
      </c>
      <c r="C193" s="31" t="s">
        <v>477</v>
      </c>
      <c r="D193" s="27">
        <v>1874</v>
      </c>
      <c r="E193" s="24">
        <v>1889</v>
      </c>
      <c r="F193" s="24"/>
      <c r="H193" s="25">
        <v>0.03</v>
      </c>
      <c r="P193" s="19" t="s">
        <v>110</v>
      </c>
    </row>
    <row r="194" spans="1:16" s="19" customFormat="1" ht="30" x14ac:dyDescent="0.25">
      <c r="A194" s="20" t="s">
        <v>61</v>
      </c>
      <c r="B194" s="21" t="s">
        <v>478</v>
      </c>
      <c r="C194" s="31" t="s">
        <v>479</v>
      </c>
      <c r="D194" s="27">
        <v>1874</v>
      </c>
      <c r="E194" s="24">
        <v>1885</v>
      </c>
      <c r="F194" s="24"/>
      <c r="H194" s="25">
        <v>0.01</v>
      </c>
      <c r="P194" s="19" t="s">
        <v>110</v>
      </c>
    </row>
    <row r="195" spans="1:16" s="19" customFormat="1" ht="30" x14ac:dyDescent="0.25">
      <c r="A195" s="20" t="s">
        <v>61</v>
      </c>
      <c r="B195" s="21" t="s">
        <v>480</v>
      </c>
      <c r="C195" s="31" t="s">
        <v>481</v>
      </c>
      <c r="D195" s="27">
        <v>1874</v>
      </c>
      <c r="E195" s="24">
        <v>1886</v>
      </c>
      <c r="F195" s="24"/>
      <c r="H195" s="25">
        <v>0.01</v>
      </c>
      <c r="P195" s="19" t="s">
        <v>110</v>
      </c>
    </row>
    <row r="196" spans="1:16" s="19" customFormat="1" ht="30" x14ac:dyDescent="0.25">
      <c r="A196" s="20" t="s">
        <v>61</v>
      </c>
      <c r="B196" s="21" t="s">
        <v>482</v>
      </c>
      <c r="C196" s="31" t="s">
        <v>483</v>
      </c>
      <c r="D196" s="27">
        <v>1872</v>
      </c>
      <c r="E196" s="24">
        <v>1889</v>
      </c>
      <c r="F196" s="24"/>
      <c r="H196" s="25">
        <v>0.01</v>
      </c>
      <c r="P196" s="19" t="s">
        <v>110</v>
      </c>
    </row>
    <row r="197" spans="1:16" s="13" customFormat="1" x14ac:dyDescent="0.25">
      <c r="A197" s="8" t="s">
        <v>59</v>
      </c>
      <c r="B197" s="14" t="s">
        <v>484</v>
      </c>
      <c r="C197" s="30" t="s">
        <v>485</v>
      </c>
      <c r="D197" s="16">
        <v>1884</v>
      </c>
      <c r="E197" s="17">
        <v>1950</v>
      </c>
      <c r="F197" s="17"/>
      <c r="H197" s="18">
        <v>0.7</v>
      </c>
      <c r="I197" s="19"/>
      <c r="J197" s="19"/>
      <c r="K197" s="19"/>
      <c r="L197" s="19"/>
      <c r="M197" s="19"/>
      <c r="N197" s="19"/>
      <c r="O197" s="19"/>
      <c r="P197" s="19" t="s">
        <v>1203</v>
      </c>
    </row>
    <row r="198" spans="1:16" s="13" customFormat="1" ht="45" customHeight="1" x14ac:dyDescent="0.25">
      <c r="A198" s="8" t="s">
        <v>59</v>
      </c>
      <c r="B198" s="14" t="s">
        <v>486</v>
      </c>
      <c r="C198" s="30" t="s">
        <v>487</v>
      </c>
      <c r="D198" s="16">
        <v>1943</v>
      </c>
      <c r="E198" s="17">
        <v>1964</v>
      </c>
      <c r="F198" s="17"/>
      <c r="H198" s="18">
        <v>0.03</v>
      </c>
      <c r="I198" s="19"/>
      <c r="J198" s="19"/>
      <c r="K198" s="19"/>
      <c r="L198" s="19"/>
      <c r="M198" s="19"/>
      <c r="N198" s="19"/>
      <c r="O198" s="19"/>
      <c r="P198" s="19" t="s">
        <v>241</v>
      </c>
    </row>
    <row r="199" spans="1:16" s="19" customFormat="1" ht="30" x14ac:dyDescent="0.25">
      <c r="A199" s="20" t="s">
        <v>61</v>
      </c>
      <c r="B199" s="21" t="s">
        <v>488</v>
      </c>
      <c r="C199" s="31" t="s">
        <v>489</v>
      </c>
      <c r="D199" s="27">
        <v>1957</v>
      </c>
      <c r="E199" s="24">
        <v>1964</v>
      </c>
      <c r="F199" s="24"/>
      <c r="H199" s="25">
        <v>0.01</v>
      </c>
    </row>
    <row r="200" spans="1:16" s="19" customFormat="1" ht="30" x14ac:dyDescent="0.25">
      <c r="A200" s="20" t="s">
        <v>61</v>
      </c>
      <c r="B200" s="21" t="s">
        <v>490</v>
      </c>
      <c r="C200" s="31" t="s">
        <v>491</v>
      </c>
      <c r="D200" s="27">
        <v>1943</v>
      </c>
      <c r="E200" s="24">
        <v>1963</v>
      </c>
      <c r="F200" s="24"/>
      <c r="H200" s="25">
        <v>0.02</v>
      </c>
    </row>
    <row r="201" spans="1:16" s="13" customFormat="1" ht="30" x14ac:dyDescent="0.25">
      <c r="A201" s="8" t="s">
        <v>59</v>
      </c>
      <c r="B201" s="14" t="s">
        <v>492</v>
      </c>
      <c r="C201" s="30" t="s">
        <v>493</v>
      </c>
      <c r="D201" s="16">
        <v>1950</v>
      </c>
      <c r="E201" s="17">
        <v>1970</v>
      </c>
      <c r="F201" s="17"/>
      <c r="H201" s="18">
        <v>0.3</v>
      </c>
      <c r="I201" s="19"/>
      <c r="J201" s="19"/>
      <c r="K201" s="19"/>
      <c r="L201" s="19"/>
      <c r="M201" s="19"/>
      <c r="N201" s="19"/>
      <c r="O201" s="19"/>
      <c r="P201" s="19" t="s">
        <v>191</v>
      </c>
    </row>
    <row r="202" spans="1:16" s="13" customFormat="1" x14ac:dyDescent="0.25">
      <c r="A202" s="8"/>
      <c r="B202" s="14"/>
      <c r="C202" s="30"/>
      <c r="D202" s="16"/>
      <c r="E202" s="17"/>
      <c r="F202" s="17"/>
      <c r="H202" s="18"/>
      <c r="I202" s="19"/>
      <c r="J202" s="19"/>
      <c r="K202" s="19"/>
      <c r="L202" s="19"/>
      <c r="M202" s="19"/>
      <c r="N202" s="19"/>
      <c r="O202" s="19"/>
      <c r="P202" s="19"/>
    </row>
    <row r="203" spans="1:16" s="13" customFormat="1" ht="30" x14ac:dyDescent="0.25">
      <c r="A203" s="8" t="s">
        <v>57</v>
      </c>
      <c r="B203" s="14" t="s">
        <v>494</v>
      </c>
      <c r="C203" s="30" t="s">
        <v>495</v>
      </c>
      <c r="D203" s="16">
        <v>1821</v>
      </c>
      <c r="E203" s="17">
        <v>2002</v>
      </c>
      <c r="F203" s="17"/>
      <c r="H203" s="18">
        <f>SUM(H204+H205+H206+H209+H210+H211+H221+H222+H223+H224+H225+H226+H227+H228+H229+H230+H231+H232+H233+H234+H235)</f>
        <v>4.96</v>
      </c>
      <c r="I203" s="19"/>
      <c r="J203" s="19"/>
      <c r="K203" s="19"/>
      <c r="L203" s="19"/>
      <c r="M203" s="19"/>
      <c r="N203" s="19"/>
      <c r="O203" s="19"/>
      <c r="P203" s="19"/>
    </row>
    <row r="204" spans="1:16" s="13" customFormat="1" ht="45" x14ac:dyDescent="0.25">
      <c r="A204" s="8" t="s">
        <v>59</v>
      </c>
      <c r="B204" s="14" t="s">
        <v>496</v>
      </c>
      <c r="C204" s="30" t="s">
        <v>497</v>
      </c>
      <c r="D204" s="16">
        <v>1907</v>
      </c>
      <c r="E204" s="17">
        <v>1914</v>
      </c>
      <c r="F204" s="17"/>
      <c r="H204" s="18">
        <v>0.04</v>
      </c>
      <c r="I204" s="19"/>
      <c r="J204" s="19"/>
      <c r="K204" s="19"/>
      <c r="L204" s="19"/>
      <c r="M204" s="19"/>
      <c r="N204" s="19"/>
      <c r="O204" s="19"/>
      <c r="P204" s="19" t="s">
        <v>1154</v>
      </c>
    </row>
    <row r="205" spans="1:16" s="13" customFormat="1" ht="45" x14ac:dyDescent="0.25">
      <c r="A205" s="8" t="s">
        <v>59</v>
      </c>
      <c r="B205" s="14" t="s">
        <v>1272</v>
      </c>
      <c r="C205" s="30" t="s">
        <v>1273</v>
      </c>
      <c r="D205" s="16">
        <v>1981</v>
      </c>
      <c r="E205" s="17">
        <v>1991</v>
      </c>
      <c r="F205" s="17"/>
      <c r="H205" s="18">
        <v>0.3</v>
      </c>
      <c r="I205" s="19"/>
      <c r="J205" s="19"/>
      <c r="K205" s="19"/>
      <c r="L205" s="19"/>
      <c r="M205" s="19"/>
      <c r="N205" s="19"/>
      <c r="O205" s="19"/>
      <c r="P205" s="19" t="s">
        <v>191</v>
      </c>
    </row>
    <row r="206" spans="1:16" s="13" customFormat="1" x14ac:dyDescent="0.25">
      <c r="A206" s="8" t="s">
        <v>59</v>
      </c>
      <c r="B206" s="14" t="s">
        <v>498</v>
      </c>
      <c r="C206" s="30" t="s">
        <v>499</v>
      </c>
      <c r="D206" s="16">
        <v>1897</v>
      </c>
      <c r="E206" s="17">
        <v>1924</v>
      </c>
      <c r="F206" s="17"/>
      <c r="H206" s="18">
        <v>0.11</v>
      </c>
      <c r="I206" s="19"/>
      <c r="J206" s="19"/>
      <c r="K206" s="19"/>
      <c r="L206" s="19"/>
      <c r="M206" s="19"/>
      <c r="N206" s="19"/>
      <c r="O206" s="19"/>
      <c r="P206" s="19"/>
    </row>
    <row r="207" spans="1:16" s="19" customFormat="1" x14ac:dyDescent="0.25">
      <c r="A207" s="20" t="s">
        <v>61</v>
      </c>
      <c r="B207" s="21" t="s">
        <v>500</v>
      </c>
      <c r="C207" s="31" t="s">
        <v>501</v>
      </c>
      <c r="D207" s="23">
        <v>1897</v>
      </c>
      <c r="E207" s="24">
        <v>1900</v>
      </c>
      <c r="F207" s="24"/>
      <c r="H207" s="25">
        <v>0.01</v>
      </c>
      <c r="P207" s="19" t="s">
        <v>241</v>
      </c>
    </row>
    <row r="208" spans="1:16" s="19" customFormat="1" ht="45" x14ac:dyDescent="0.25">
      <c r="A208" s="20" t="s">
        <v>61</v>
      </c>
      <c r="B208" s="21" t="s">
        <v>502</v>
      </c>
      <c r="C208" s="31" t="s">
        <v>503</v>
      </c>
      <c r="D208" s="23">
        <v>1924</v>
      </c>
      <c r="E208" s="24">
        <v>1924</v>
      </c>
      <c r="F208" s="36"/>
      <c r="H208" s="25">
        <v>0.1</v>
      </c>
      <c r="P208" s="19" t="s">
        <v>241</v>
      </c>
    </row>
    <row r="209" spans="1:16" s="13" customFormat="1" ht="45" x14ac:dyDescent="0.25">
      <c r="A209" s="8" t="s">
        <v>59</v>
      </c>
      <c r="B209" s="14" t="s">
        <v>504</v>
      </c>
      <c r="C209" s="30" t="s">
        <v>505</v>
      </c>
      <c r="D209" s="16">
        <v>1936</v>
      </c>
      <c r="E209" s="17">
        <v>1944</v>
      </c>
      <c r="F209" s="17"/>
      <c r="H209" s="18">
        <v>0.1</v>
      </c>
      <c r="I209" s="19"/>
      <c r="J209" s="19"/>
      <c r="K209" s="19"/>
      <c r="L209" s="19"/>
      <c r="M209" s="19"/>
      <c r="N209" s="19"/>
      <c r="O209" s="19"/>
      <c r="P209" s="19" t="s">
        <v>241</v>
      </c>
    </row>
    <row r="210" spans="1:16" s="13" customFormat="1" x14ac:dyDescent="0.25">
      <c r="A210" s="8" t="s">
        <v>59</v>
      </c>
      <c r="B210" s="14" t="s">
        <v>506</v>
      </c>
      <c r="C210" s="30" t="s">
        <v>507</v>
      </c>
      <c r="D210" s="16">
        <v>1955</v>
      </c>
      <c r="E210" s="17">
        <v>1955</v>
      </c>
      <c r="F210" s="34"/>
      <c r="H210" s="18">
        <v>0.05</v>
      </c>
      <c r="I210" s="19"/>
      <c r="J210" s="19"/>
      <c r="K210" s="19"/>
      <c r="L210" s="19"/>
      <c r="M210" s="19"/>
      <c r="N210" s="19"/>
      <c r="O210" s="19"/>
      <c r="P210" s="19" t="s">
        <v>241</v>
      </c>
    </row>
    <row r="211" spans="1:16" s="13" customFormat="1" ht="45" customHeight="1" x14ac:dyDescent="0.25">
      <c r="A211" s="8" t="s">
        <v>59</v>
      </c>
      <c r="B211" s="14" t="s">
        <v>508</v>
      </c>
      <c r="C211" s="30" t="s">
        <v>509</v>
      </c>
      <c r="D211" s="16">
        <v>1989</v>
      </c>
      <c r="E211" s="17">
        <v>2002</v>
      </c>
      <c r="F211" s="17"/>
      <c r="H211" s="18">
        <f>SUM(H212:H220)</f>
        <v>0.67000000000000015</v>
      </c>
      <c r="I211" s="19"/>
      <c r="J211" s="19"/>
      <c r="K211" s="19"/>
      <c r="L211" s="19"/>
      <c r="M211" s="19"/>
      <c r="N211" s="19"/>
      <c r="O211" s="19"/>
      <c r="P211" s="19"/>
    </row>
    <row r="212" spans="1:16" s="19" customFormat="1" x14ac:dyDescent="0.25">
      <c r="A212" s="20" t="s">
        <v>61</v>
      </c>
      <c r="B212" s="21" t="s">
        <v>510</v>
      </c>
      <c r="C212" s="31" t="s">
        <v>511</v>
      </c>
      <c r="D212" s="23">
        <v>1989</v>
      </c>
      <c r="E212" s="24">
        <v>1993</v>
      </c>
      <c r="F212" s="24"/>
      <c r="H212" s="25">
        <v>0.17</v>
      </c>
      <c r="P212" s="19" t="s">
        <v>208</v>
      </c>
    </row>
    <row r="213" spans="1:16" s="19" customFormat="1" x14ac:dyDescent="0.25">
      <c r="A213" s="20" t="s">
        <v>61</v>
      </c>
      <c r="B213" s="21" t="s">
        <v>512</v>
      </c>
      <c r="C213" s="31" t="s">
        <v>513</v>
      </c>
      <c r="D213" s="23">
        <v>1992</v>
      </c>
      <c r="E213" s="24">
        <v>1998</v>
      </c>
      <c r="F213" s="24"/>
      <c r="H213" s="25">
        <v>0.14000000000000001</v>
      </c>
      <c r="P213" s="19" t="s">
        <v>208</v>
      </c>
    </row>
    <row r="214" spans="1:16" s="19" customFormat="1" x14ac:dyDescent="0.25">
      <c r="A214" s="20" t="s">
        <v>61</v>
      </c>
      <c r="B214" s="21" t="s">
        <v>514</v>
      </c>
      <c r="C214" s="31" t="s">
        <v>515</v>
      </c>
      <c r="D214" s="23">
        <v>1997</v>
      </c>
      <c r="E214" s="24">
        <v>2000</v>
      </c>
      <c r="F214" s="24"/>
      <c r="H214" s="25">
        <v>0.14000000000000001</v>
      </c>
      <c r="P214" s="19" t="s">
        <v>241</v>
      </c>
    </row>
    <row r="215" spans="1:16" s="19" customFormat="1" x14ac:dyDescent="0.25">
      <c r="A215" s="20" t="s">
        <v>61</v>
      </c>
      <c r="B215" s="21" t="s">
        <v>516</v>
      </c>
      <c r="C215" s="31" t="s">
        <v>517</v>
      </c>
      <c r="D215" s="23">
        <v>1998</v>
      </c>
      <c r="E215" s="24">
        <v>2000</v>
      </c>
      <c r="F215" s="24"/>
      <c r="H215" s="25">
        <v>0.08</v>
      </c>
      <c r="P215" s="19" t="s">
        <v>241</v>
      </c>
    </row>
    <row r="216" spans="1:16" s="19" customFormat="1" x14ac:dyDescent="0.25">
      <c r="A216" s="20" t="s">
        <v>61</v>
      </c>
      <c r="B216" s="21" t="s">
        <v>518</v>
      </c>
      <c r="C216" s="31" t="s">
        <v>519</v>
      </c>
      <c r="D216" s="23">
        <v>2002</v>
      </c>
      <c r="E216" s="24">
        <v>2002</v>
      </c>
      <c r="F216" s="36"/>
      <c r="H216" s="25">
        <v>0.01</v>
      </c>
      <c r="P216" s="19" t="s">
        <v>241</v>
      </c>
    </row>
    <row r="217" spans="1:16" s="19" customFormat="1" ht="30" x14ac:dyDescent="0.25">
      <c r="A217" s="20" t="s">
        <v>61</v>
      </c>
      <c r="B217" s="21" t="s">
        <v>520</v>
      </c>
      <c r="C217" s="31" t="s">
        <v>521</v>
      </c>
      <c r="D217" s="23">
        <v>1990</v>
      </c>
      <c r="E217" s="24">
        <v>1997</v>
      </c>
      <c r="F217" s="24"/>
      <c r="H217" s="25">
        <v>0.04</v>
      </c>
      <c r="P217" s="19" t="s">
        <v>241</v>
      </c>
    </row>
    <row r="218" spans="1:16" s="19" customFormat="1" x14ac:dyDescent="0.25">
      <c r="A218" s="20" t="s">
        <v>61</v>
      </c>
      <c r="B218" s="21" t="s">
        <v>522</v>
      </c>
      <c r="C218" s="31" t="s">
        <v>523</v>
      </c>
      <c r="D218" s="23">
        <v>1991</v>
      </c>
      <c r="E218" s="24">
        <v>1992</v>
      </c>
      <c r="F218" s="24"/>
      <c r="H218" s="25">
        <v>0.01</v>
      </c>
      <c r="P218" s="19" t="s">
        <v>241</v>
      </c>
    </row>
    <row r="219" spans="1:16" s="19" customFormat="1" x14ac:dyDescent="0.25">
      <c r="A219" s="20" t="s">
        <v>61</v>
      </c>
      <c r="B219" s="21" t="s">
        <v>524</v>
      </c>
      <c r="C219" s="31" t="s">
        <v>525</v>
      </c>
      <c r="D219" s="23">
        <v>1994</v>
      </c>
      <c r="E219" s="24">
        <v>1998</v>
      </c>
      <c r="F219" s="24"/>
      <c r="H219" s="25">
        <v>7.0000000000000007E-2</v>
      </c>
      <c r="P219" s="19" t="s">
        <v>241</v>
      </c>
    </row>
    <row r="220" spans="1:16" s="19" customFormat="1" x14ac:dyDescent="0.25">
      <c r="A220" s="20" t="s">
        <v>61</v>
      </c>
      <c r="B220" s="21" t="s">
        <v>526</v>
      </c>
      <c r="C220" s="31" t="s">
        <v>527</v>
      </c>
      <c r="D220" s="23">
        <v>1990</v>
      </c>
      <c r="E220" s="24">
        <v>1991</v>
      </c>
      <c r="F220" s="24"/>
      <c r="H220" s="25">
        <v>0.01</v>
      </c>
      <c r="P220" s="19" t="s">
        <v>241</v>
      </c>
    </row>
    <row r="221" spans="1:16" s="19" customFormat="1" ht="30" x14ac:dyDescent="0.25">
      <c r="A221" s="8" t="s">
        <v>59</v>
      </c>
      <c r="B221" s="14" t="s">
        <v>528</v>
      </c>
      <c r="C221" s="30" t="s">
        <v>529</v>
      </c>
      <c r="D221" s="32">
        <v>1968</v>
      </c>
      <c r="E221" s="17">
        <v>1969</v>
      </c>
      <c r="F221" s="24"/>
      <c r="H221" s="18">
        <v>0.05</v>
      </c>
      <c r="P221" s="19" t="s">
        <v>241</v>
      </c>
    </row>
    <row r="222" spans="1:16" s="19" customFormat="1" x14ac:dyDescent="0.25">
      <c r="A222" s="8" t="s">
        <v>59</v>
      </c>
      <c r="B222" s="14" t="s">
        <v>1239</v>
      </c>
      <c r="C222" s="30" t="s">
        <v>1240</v>
      </c>
      <c r="D222" s="32">
        <v>2008</v>
      </c>
      <c r="E222" s="17">
        <v>2018</v>
      </c>
      <c r="F222" s="24"/>
      <c r="H222" s="18">
        <v>0.01</v>
      </c>
      <c r="P222" s="19" t="s">
        <v>241</v>
      </c>
    </row>
    <row r="223" spans="1:16" s="19" customFormat="1" ht="30" x14ac:dyDescent="0.25">
      <c r="A223" s="8" t="s">
        <v>59</v>
      </c>
      <c r="B223" s="14" t="s">
        <v>1308</v>
      </c>
      <c r="C223" s="30" t="s">
        <v>1309</v>
      </c>
      <c r="D223" s="32">
        <v>1913</v>
      </c>
      <c r="E223" s="17">
        <v>1943</v>
      </c>
      <c r="F223" s="24"/>
      <c r="H223" s="18">
        <v>0.01</v>
      </c>
      <c r="P223" s="19" t="s">
        <v>241</v>
      </c>
    </row>
    <row r="224" spans="1:16" s="13" customFormat="1" ht="45" x14ac:dyDescent="0.25">
      <c r="A224" s="8" t="s">
        <v>59</v>
      </c>
      <c r="B224" s="14" t="s">
        <v>530</v>
      </c>
      <c r="C224" s="30" t="s">
        <v>531</v>
      </c>
      <c r="D224" s="16">
        <v>1920</v>
      </c>
      <c r="E224" s="17">
        <v>1947</v>
      </c>
      <c r="F224" s="17"/>
      <c r="H224" s="18">
        <v>0.1</v>
      </c>
      <c r="I224" s="19"/>
      <c r="J224" s="19"/>
      <c r="K224" s="19"/>
      <c r="L224" s="19"/>
      <c r="M224" s="19"/>
      <c r="N224" s="19"/>
      <c r="O224" s="19"/>
      <c r="P224" s="19" t="s">
        <v>241</v>
      </c>
    </row>
    <row r="225" spans="1:16" s="13" customFormat="1" ht="45" customHeight="1" x14ac:dyDescent="0.25">
      <c r="A225" s="8" t="s">
        <v>59</v>
      </c>
      <c r="B225" s="14" t="s">
        <v>532</v>
      </c>
      <c r="C225" s="30" t="s">
        <v>533</v>
      </c>
      <c r="D225" s="16">
        <v>1821</v>
      </c>
      <c r="E225" s="17">
        <v>1831</v>
      </c>
      <c r="F225" s="17"/>
      <c r="H225" s="18">
        <v>0.08</v>
      </c>
      <c r="I225" s="19"/>
      <c r="J225" s="19"/>
      <c r="K225" s="19"/>
      <c r="L225" s="19"/>
      <c r="M225" s="19"/>
      <c r="N225" s="19"/>
      <c r="O225" s="19"/>
      <c r="P225" s="19" t="s">
        <v>110</v>
      </c>
    </row>
    <row r="226" spans="1:16" s="13" customFormat="1" x14ac:dyDescent="0.25">
      <c r="A226" s="8" t="s">
        <v>59</v>
      </c>
      <c r="B226" s="14" t="s">
        <v>534</v>
      </c>
      <c r="C226" s="30" t="s">
        <v>535</v>
      </c>
      <c r="D226" s="16">
        <v>1847</v>
      </c>
      <c r="E226" s="17">
        <v>1856</v>
      </c>
      <c r="F226" s="17"/>
      <c r="H226" s="18">
        <v>0.01</v>
      </c>
      <c r="I226" s="19"/>
      <c r="J226" s="19"/>
      <c r="K226" s="19"/>
      <c r="L226" s="19"/>
      <c r="M226" s="19"/>
      <c r="N226" s="19"/>
      <c r="O226" s="19"/>
      <c r="P226" s="19" t="s">
        <v>1154</v>
      </c>
    </row>
    <row r="227" spans="1:16" s="13" customFormat="1" ht="30" x14ac:dyDescent="0.25">
      <c r="A227" s="8" t="s">
        <v>59</v>
      </c>
      <c r="B227" s="14" t="s">
        <v>536</v>
      </c>
      <c r="C227" s="30" t="s">
        <v>537</v>
      </c>
      <c r="D227" s="16">
        <v>1907</v>
      </c>
      <c r="E227" s="17">
        <v>1913</v>
      </c>
      <c r="F227" s="17"/>
      <c r="H227" s="18">
        <v>0.02</v>
      </c>
      <c r="I227" s="19"/>
      <c r="J227" s="19"/>
      <c r="K227" s="19"/>
      <c r="L227" s="19"/>
      <c r="M227" s="19"/>
      <c r="N227" s="19"/>
      <c r="O227" s="19"/>
      <c r="P227" s="19" t="s">
        <v>1154</v>
      </c>
    </row>
    <row r="228" spans="1:16" s="13" customFormat="1" x14ac:dyDescent="0.25">
      <c r="A228" s="8" t="s">
        <v>59</v>
      </c>
      <c r="B228" s="14" t="s">
        <v>538</v>
      </c>
      <c r="C228" s="30" t="s">
        <v>539</v>
      </c>
      <c r="D228" s="16">
        <v>1928</v>
      </c>
      <c r="E228" s="17">
        <v>1928</v>
      </c>
      <c r="F228" s="34"/>
      <c r="H228" s="18">
        <v>0.01</v>
      </c>
      <c r="I228" s="19"/>
      <c r="J228" s="19"/>
      <c r="K228" s="19"/>
      <c r="L228" s="19"/>
      <c r="M228" s="19"/>
      <c r="N228" s="19"/>
      <c r="O228" s="19"/>
      <c r="P228" s="19" t="s">
        <v>241</v>
      </c>
    </row>
    <row r="229" spans="1:16" s="13" customFormat="1" x14ac:dyDescent="0.25">
      <c r="A229" s="8" t="s">
        <v>59</v>
      </c>
      <c r="B229" s="14" t="s">
        <v>540</v>
      </c>
      <c r="C229" s="30" t="s">
        <v>541</v>
      </c>
      <c r="D229" s="16">
        <v>1969</v>
      </c>
      <c r="E229" s="17">
        <v>2019</v>
      </c>
      <c r="F229" s="17"/>
      <c r="H229" s="18">
        <v>1.2</v>
      </c>
      <c r="I229" s="19"/>
      <c r="J229" s="19"/>
      <c r="K229" s="19"/>
      <c r="L229" s="19"/>
      <c r="M229" s="19"/>
      <c r="N229" s="19"/>
      <c r="O229" s="19"/>
      <c r="P229" s="19" t="s">
        <v>393</v>
      </c>
    </row>
    <row r="230" spans="1:16" s="13" customFormat="1" x14ac:dyDescent="0.25">
      <c r="A230" s="8" t="s">
        <v>59</v>
      </c>
      <c r="B230" s="14" t="s">
        <v>542</v>
      </c>
      <c r="C230" s="30" t="s">
        <v>543</v>
      </c>
      <c r="D230" s="16">
        <v>1866</v>
      </c>
      <c r="E230" s="17">
        <v>1887</v>
      </c>
      <c r="F230" s="17"/>
      <c r="H230" s="18">
        <v>0.01</v>
      </c>
      <c r="I230" s="19"/>
      <c r="J230" s="19"/>
      <c r="K230" s="19"/>
      <c r="L230" s="19"/>
      <c r="M230" s="19"/>
      <c r="N230" s="19"/>
      <c r="O230" s="19"/>
      <c r="P230" s="19" t="s">
        <v>241</v>
      </c>
    </row>
    <row r="231" spans="1:16" s="13" customFormat="1" ht="30" x14ac:dyDescent="0.25">
      <c r="A231" s="8" t="s">
        <v>59</v>
      </c>
      <c r="B231" s="14" t="s">
        <v>544</v>
      </c>
      <c r="C231" s="30" t="s">
        <v>545</v>
      </c>
      <c r="D231" s="16">
        <v>1889</v>
      </c>
      <c r="E231" s="17">
        <v>1892</v>
      </c>
      <c r="F231" s="17"/>
      <c r="H231" s="18">
        <v>0.1</v>
      </c>
      <c r="I231" s="19"/>
      <c r="J231" s="19"/>
      <c r="K231" s="19"/>
      <c r="L231" s="19"/>
      <c r="M231" s="19"/>
      <c r="N231" s="19"/>
      <c r="O231" s="19"/>
      <c r="P231" s="19" t="s">
        <v>241</v>
      </c>
    </row>
    <row r="232" spans="1:16" s="13" customFormat="1" ht="30" x14ac:dyDescent="0.25">
      <c r="A232" s="8" t="s">
        <v>59</v>
      </c>
      <c r="B232" s="14" t="s">
        <v>546</v>
      </c>
      <c r="C232" s="30" t="s">
        <v>547</v>
      </c>
      <c r="D232" s="16">
        <v>1908</v>
      </c>
      <c r="E232" s="17">
        <v>1949</v>
      </c>
      <c r="F232" s="17"/>
      <c r="H232" s="18">
        <v>0.1</v>
      </c>
      <c r="I232" s="19"/>
      <c r="J232" s="19"/>
      <c r="K232" s="19"/>
      <c r="L232" s="19"/>
      <c r="M232" s="19"/>
      <c r="N232" s="19"/>
      <c r="O232" s="19"/>
      <c r="P232" s="19" t="s">
        <v>241</v>
      </c>
    </row>
    <row r="233" spans="1:16" s="13" customFormat="1" ht="30" x14ac:dyDescent="0.25">
      <c r="A233" s="8" t="s">
        <v>59</v>
      </c>
      <c r="B233" s="14" t="s">
        <v>548</v>
      </c>
      <c r="C233" s="30" t="s">
        <v>549</v>
      </c>
      <c r="D233" s="16">
        <v>1987</v>
      </c>
      <c r="E233" s="17">
        <v>2009</v>
      </c>
      <c r="F233" s="17"/>
      <c r="H233" s="18">
        <v>0.89</v>
      </c>
      <c r="I233" s="19"/>
      <c r="J233" s="19"/>
      <c r="K233" s="19"/>
      <c r="L233" s="19"/>
      <c r="M233" s="19"/>
      <c r="N233" s="19"/>
      <c r="O233" s="19"/>
      <c r="P233" s="19" t="s">
        <v>550</v>
      </c>
    </row>
    <row r="234" spans="1:16" s="13" customFormat="1" ht="39" x14ac:dyDescent="0.25">
      <c r="A234" s="8" t="s">
        <v>59</v>
      </c>
      <c r="B234" s="14" t="s">
        <v>551</v>
      </c>
      <c r="C234" s="42" t="s">
        <v>552</v>
      </c>
      <c r="D234" s="16">
        <v>1979</v>
      </c>
      <c r="E234" s="17">
        <v>1985</v>
      </c>
      <c r="F234" s="17"/>
      <c r="H234" s="18">
        <v>0.8</v>
      </c>
      <c r="I234" s="19"/>
      <c r="J234" s="19"/>
      <c r="K234" s="19"/>
      <c r="L234" s="19"/>
      <c r="M234" s="19"/>
      <c r="N234" s="19"/>
      <c r="O234" s="19"/>
      <c r="P234" s="19" t="s">
        <v>296</v>
      </c>
    </row>
    <row r="235" spans="1:16" s="13" customFormat="1" ht="75" x14ac:dyDescent="0.25">
      <c r="A235" s="8" t="s">
        <v>59</v>
      </c>
      <c r="B235" s="14" t="s">
        <v>553</v>
      </c>
      <c r="C235" s="30" t="s">
        <v>554</v>
      </c>
      <c r="D235" s="16">
        <v>1950</v>
      </c>
      <c r="E235" s="17">
        <v>1990</v>
      </c>
      <c r="F235" s="17"/>
      <c r="H235" s="18">
        <v>0.3</v>
      </c>
      <c r="I235" s="19"/>
      <c r="J235" s="19"/>
      <c r="K235" s="19"/>
      <c r="L235" s="19"/>
      <c r="M235" s="19"/>
      <c r="N235" s="19"/>
      <c r="O235" s="19"/>
      <c r="P235" s="19" t="s">
        <v>191</v>
      </c>
    </row>
    <row r="236" spans="1:16" s="19" customFormat="1" x14ac:dyDescent="0.25">
      <c r="A236" s="20"/>
      <c r="B236" s="21" t="s">
        <v>555</v>
      </c>
      <c r="C236" s="31"/>
      <c r="D236" s="23"/>
      <c r="E236" s="24"/>
      <c r="F236" s="24"/>
      <c r="H236" s="25"/>
    </row>
    <row r="237" spans="1:16" s="13" customFormat="1" x14ac:dyDescent="0.25">
      <c r="A237" s="8" t="s">
        <v>57</v>
      </c>
      <c r="B237" s="14" t="s">
        <v>556</v>
      </c>
      <c r="C237" s="30" t="s">
        <v>557</v>
      </c>
      <c r="D237" s="16">
        <v>1876</v>
      </c>
      <c r="E237" s="17">
        <v>1956</v>
      </c>
      <c r="F237" s="17"/>
      <c r="H237" s="18">
        <f>SUM(H238+H245+H246+H247+H248+H249+H250+H251+H252+H253)</f>
        <v>4.6099999999999994</v>
      </c>
      <c r="I237" s="19"/>
      <c r="J237" s="19"/>
      <c r="K237" s="19"/>
      <c r="L237" s="19"/>
      <c r="M237" s="19"/>
      <c r="N237" s="19"/>
      <c r="O237" s="19"/>
      <c r="P237" s="19"/>
    </row>
    <row r="238" spans="1:16" s="13" customFormat="1" ht="30" x14ac:dyDescent="0.25">
      <c r="A238" s="8" t="s">
        <v>59</v>
      </c>
      <c r="B238" s="14" t="s">
        <v>558</v>
      </c>
      <c r="C238" s="30" t="s">
        <v>559</v>
      </c>
      <c r="D238" s="16">
        <v>1893</v>
      </c>
      <c r="E238" s="17">
        <v>1956</v>
      </c>
      <c r="F238" s="17"/>
      <c r="H238" s="18">
        <v>2.5</v>
      </c>
      <c r="I238" s="19"/>
      <c r="J238" s="19"/>
      <c r="K238" s="19"/>
      <c r="L238" s="19"/>
      <c r="M238" s="19"/>
      <c r="N238" s="19"/>
      <c r="O238" s="19"/>
      <c r="P238" s="19"/>
    </row>
    <row r="239" spans="1:16" s="19" customFormat="1" x14ac:dyDescent="0.25">
      <c r="A239" s="20" t="s">
        <v>61</v>
      </c>
      <c r="B239" s="21" t="s">
        <v>560</v>
      </c>
      <c r="C239" s="31" t="s">
        <v>207</v>
      </c>
      <c r="D239" s="23">
        <v>1936</v>
      </c>
      <c r="E239" s="24">
        <v>1948</v>
      </c>
      <c r="F239" s="24"/>
      <c r="H239" s="25">
        <v>0.2</v>
      </c>
      <c r="P239" s="19" t="s">
        <v>208</v>
      </c>
    </row>
    <row r="240" spans="1:16" s="19" customFormat="1" x14ac:dyDescent="0.25">
      <c r="A240" s="20" t="s">
        <v>61</v>
      </c>
      <c r="B240" s="21" t="s">
        <v>561</v>
      </c>
      <c r="C240" s="31" t="s">
        <v>562</v>
      </c>
      <c r="D240" s="23">
        <v>1920</v>
      </c>
      <c r="E240" s="24">
        <v>1948</v>
      </c>
      <c r="F240" s="24"/>
      <c r="H240" s="25">
        <v>0.1</v>
      </c>
      <c r="P240" s="19" t="s">
        <v>241</v>
      </c>
    </row>
    <row r="241" spans="1:16" s="19" customFormat="1" x14ac:dyDescent="0.25">
      <c r="A241" s="20" t="s">
        <v>61</v>
      </c>
      <c r="B241" s="21" t="s">
        <v>563</v>
      </c>
      <c r="C241" s="31" t="s">
        <v>564</v>
      </c>
      <c r="D241" s="23">
        <v>1893</v>
      </c>
      <c r="E241" s="24">
        <v>1953</v>
      </c>
      <c r="F241" s="24"/>
      <c r="H241" s="25">
        <v>1.25</v>
      </c>
      <c r="P241" s="19" t="s">
        <v>1204</v>
      </c>
    </row>
    <row r="242" spans="1:16" s="19" customFormat="1" x14ac:dyDescent="0.25">
      <c r="A242" s="20" t="s">
        <v>61</v>
      </c>
      <c r="B242" s="21" t="s">
        <v>565</v>
      </c>
      <c r="C242" s="31" t="s">
        <v>566</v>
      </c>
      <c r="D242" s="23">
        <v>1925</v>
      </c>
      <c r="E242" s="24">
        <v>1956</v>
      </c>
      <c r="F242" s="24"/>
      <c r="H242" s="25">
        <v>0.85</v>
      </c>
      <c r="P242" s="19" t="s">
        <v>1205</v>
      </c>
    </row>
    <row r="243" spans="1:16" s="19" customFormat="1" ht="30" x14ac:dyDescent="0.25">
      <c r="A243" s="20" t="s">
        <v>61</v>
      </c>
      <c r="B243" s="21" t="s">
        <v>567</v>
      </c>
      <c r="C243" s="31" t="s">
        <v>568</v>
      </c>
      <c r="D243" s="23">
        <v>1944</v>
      </c>
      <c r="E243" s="24">
        <v>1944</v>
      </c>
      <c r="F243" s="36"/>
      <c r="H243" s="25">
        <v>0.08</v>
      </c>
      <c r="P243" s="19" t="s">
        <v>241</v>
      </c>
    </row>
    <row r="244" spans="1:16" s="19" customFormat="1" x14ac:dyDescent="0.25">
      <c r="A244" s="20" t="s">
        <v>61</v>
      </c>
      <c r="B244" s="21" t="s">
        <v>569</v>
      </c>
      <c r="C244" s="31" t="s">
        <v>570</v>
      </c>
      <c r="D244" s="23">
        <v>1945</v>
      </c>
      <c r="E244" s="24">
        <v>1948</v>
      </c>
      <c r="F244" s="24"/>
      <c r="H244" s="25">
        <v>0.02</v>
      </c>
      <c r="P244" s="19" t="s">
        <v>241</v>
      </c>
    </row>
    <row r="245" spans="1:16" s="13" customFormat="1" ht="30" x14ac:dyDescent="0.25">
      <c r="A245" s="8" t="s">
        <v>59</v>
      </c>
      <c r="B245" s="14" t="s">
        <v>571</v>
      </c>
      <c r="C245" s="30" t="s">
        <v>572</v>
      </c>
      <c r="D245" s="16">
        <v>1932</v>
      </c>
      <c r="E245" s="17">
        <v>1951</v>
      </c>
      <c r="F245" s="17"/>
      <c r="H245" s="18">
        <v>0.17</v>
      </c>
      <c r="I245" s="19"/>
      <c r="J245" s="19"/>
      <c r="K245" s="19"/>
      <c r="L245" s="19"/>
      <c r="M245" s="19"/>
      <c r="N245" s="19"/>
      <c r="O245" s="19"/>
      <c r="P245" s="19" t="s">
        <v>208</v>
      </c>
    </row>
    <row r="246" spans="1:16" s="13" customFormat="1" ht="45" x14ac:dyDescent="0.25">
      <c r="A246" s="8" t="s">
        <v>59</v>
      </c>
      <c r="B246" s="14" t="s">
        <v>573</v>
      </c>
      <c r="C246" s="30" t="s">
        <v>574</v>
      </c>
      <c r="D246" s="16">
        <v>1933</v>
      </c>
      <c r="E246" s="17">
        <v>1949</v>
      </c>
      <c r="F246" s="17"/>
      <c r="H246" s="18">
        <v>0.2</v>
      </c>
      <c r="I246" s="19"/>
      <c r="J246" s="19"/>
      <c r="K246" s="19"/>
      <c r="L246" s="19"/>
      <c r="M246" s="19"/>
      <c r="N246" s="19"/>
      <c r="O246" s="19"/>
      <c r="P246" s="19" t="s">
        <v>208</v>
      </c>
    </row>
    <row r="247" spans="1:16" s="13" customFormat="1" x14ac:dyDescent="0.25">
      <c r="A247" s="8" t="s">
        <v>59</v>
      </c>
      <c r="B247" s="14" t="s">
        <v>575</v>
      </c>
      <c r="C247" s="30" t="s">
        <v>576</v>
      </c>
      <c r="D247" s="16">
        <v>1945</v>
      </c>
      <c r="E247" s="17">
        <v>1950</v>
      </c>
      <c r="F247" s="17"/>
      <c r="H247" s="18">
        <v>0.02</v>
      </c>
      <c r="I247" s="19"/>
      <c r="J247" s="19"/>
      <c r="K247" s="19"/>
      <c r="L247" s="19"/>
      <c r="M247" s="19"/>
      <c r="N247" s="19"/>
      <c r="O247" s="19"/>
      <c r="P247" s="19" t="s">
        <v>241</v>
      </c>
    </row>
    <row r="248" spans="1:16" s="13" customFormat="1" x14ac:dyDescent="0.25">
      <c r="A248" s="8" t="s">
        <v>59</v>
      </c>
      <c r="B248" s="14" t="s">
        <v>577</v>
      </c>
      <c r="C248" s="30" t="s">
        <v>578</v>
      </c>
      <c r="D248" s="16">
        <v>1933</v>
      </c>
      <c r="E248" s="17">
        <v>1950</v>
      </c>
      <c r="F248" s="17"/>
      <c r="H248" s="18">
        <v>0.5</v>
      </c>
      <c r="I248" s="19"/>
      <c r="J248" s="19"/>
      <c r="K248" s="19"/>
      <c r="L248" s="19"/>
      <c r="M248" s="19"/>
      <c r="N248" s="19"/>
      <c r="O248" s="19"/>
      <c r="P248" s="19" t="s">
        <v>579</v>
      </c>
    </row>
    <row r="249" spans="1:16" s="13" customFormat="1" x14ac:dyDescent="0.25">
      <c r="A249" s="8" t="s">
        <v>59</v>
      </c>
      <c r="B249" s="14" t="s">
        <v>580</v>
      </c>
      <c r="C249" s="30" t="s">
        <v>581</v>
      </c>
      <c r="D249" s="16">
        <v>1944</v>
      </c>
      <c r="E249" s="17">
        <v>1950</v>
      </c>
      <c r="F249" s="17"/>
      <c r="H249" s="18">
        <v>0.05</v>
      </c>
      <c r="I249" s="19"/>
      <c r="J249" s="19"/>
      <c r="K249" s="19"/>
      <c r="L249" s="19"/>
      <c r="M249" s="19"/>
      <c r="N249" s="19"/>
      <c r="O249" s="19"/>
      <c r="P249" s="19" t="s">
        <v>241</v>
      </c>
    </row>
    <row r="250" spans="1:16" s="13" customFormat="1" x14ac:dyDescent="0.25">
      <c r="A250" s="8" t="s">
        <v>59</v>
      </c>
      <c r="B250" s="14" t="s">
        <v>582</v>
      </c>
      <c r="C250" s="30" t="s">
        <v>583</v>
      </c>
      <c r="D250" s="16">
        <v>1928</v>
      </c>
      <c r="E250" s="17">
        <v>1951</v>
      </c>
      <c r="F250" s="17"/>
      <c r="H250" s="18">
        <v>0.3</v>
      </c>
      <c r="I250" s="19"/>
      <c r="J250" s="19"/>
      <c r="K250" s="19"/>
      <c r="L250" s="19"/>
      <c r="M250" s="19"/>
      <c r="N250" s="19"/>
      <c r="O250" s="19"/>
      <c r="P250" s="19" t="s">
        <v>191</v>
      </c>
    </row>
    <row r="251" spans="1:16" s="13" customFormat="1" x14ac:dyDescent="0.25">
      <c r="A251" s="8" t="s">
        <v>59</v>
      </c>
      <c r="B251" s="14" t="s">
        <v>584</v>
      </c>
      <c r="C251" s="30" t="s">
        <v>585</v>
      </c>
      <c r="D251" s="16">
        <v>1913</v>
      </c>
      <c r="E251" s="17">
        <v>1947</v>
      </c>
      <c r="F251" s="17"/>
      <c r="H251" s="18">
        <v>0.24</v>
      </c>
      <c r="I251" s="19"/>
      <c r="J251" s="19"/>
      <c r="K251" s="19"/>
      <c r="L251" s="19"/>
      <c r="M251" s="19"/>
      <c r="N251" s="19"/>
      <c r="O251" s="19"/>
      <c r="P251" s="19" t="s">
        <v>208</v>
      </c>
    </row>
    <row r="252" spans="1:16" s="13" customFormat="1" x14ac:dyDescent="0.25">
      <c r="A252" s="8" t="s">
        <v>59</v>
      </c>
      <c r="B252" s="14" t="s">
        <v>586</v>
      </c>
      <c r="C252" s="30" t="s">
        <v>587</v>
      </c>
      <c r="D252" s="16">
        <v>1876</v>
      </c>
      <c r="E252" s="17">
        <v>1949</v>
      </c>
      <c r="F252" s="17"/>
      <c r="H252" s="18">
        <v>0.3</v>
      </c>
      <c r="I252" s="19"/>
      <c r="J252" s="19"/>
      <c r="K252" s="19"/>
      <c r="L252" s="19"/>
      <c r="M252" s="19"/>
      <c r="N252" s="19"/>
      <c r="O252" s="19"/>
      <c r="P252" s="19" t="s">
        <v>588</v>
      </c>
    </row>
    <row r="253" spans="1:16" s="13" customFormat="1" ht="30" customHeight="1" x14ac:dyDescent="0.25">
      <c r="A253" s="8" t="s">
        <v>59</v>
      </c>
      <c r="B253" s="14" t="s">
        <v>589</v>
      </c>
      <c r="C253" s="30" t="s">
        <v>590</v>
      </c>
      <c r="D253" s="16">
        <v>1942</v>
      </c>
      <c r="E253" s="17">
        <v>1951</v>
      </c>
      <c r="F253" s="17"/>
      <c r="H253" s="18">
        <v>0.33</v>
      </c>
      <c r="I253" s="19"/>
      <c r="J253" s="19"/>
      <c r="K253" s="19"/>
      <c r="L253" s="19"/>
      <c r="M253" s="19"/>
      <c r="N253" s="19"/>
      <c r="O253" s="19"/>
      <c r="P253" s="19" t="s">
        <v>211</v>
      </c>
    </row>
    <row r="254" spans="1:16" s="13" customFormat="1" x14ac:dyDescent="0.25">
      <c r="A254" s="8"/>
      <c r="B254" s="14"/>
      <c r="C254" s="30"/>
      <c r="D254" s="16"/>
      <c r="E254" s="17"/>
      <c r="F254" s="17"/>
      <c r="H254" s="18"/>
      <c r="I254" s="19"/>
      <c r="J254" s="19"/>
      <c r="K254" s="19"/>
      <c r="L254" s="19"/>
      <c r="M254" s="19"/>
      <c r="N254" s="19"/>
      <c r="O254" s="19"/>
      <c r="P254" s="19"/>
    </row>
    <row r="255" spans="1:16" s="13" customFormat="1" ht="30" x14ac:dyDescent="0.25">
      <c r="A255" s="8" t="s">
        <v>57</v>
      </c>
      <c r="B255" s="14" t="s">
        <v>591</v>
      </c>
      <c r="C255" s="30" t="s">
        <v>592</v>
      </c>
      <c r="D255" s="16">
        <v>1764</v>
      </c>
      <c r="E255" s="17">
        <v>1950</v>
      </c>
      <c r="F255" s="17"/>
      <c r="H255" s="18">
        <f>SUM(H256)</f>
        <v>0.62</v>
      </c>
      <c r="I255" s="19"/>
      <c r="J255" s="19"/>
      <c r="K255" s="19"/>
      <c r="L255" s="19"/>
      <c r="M255" s="19"/>
      <c r="N255" s="19"/>
      <c r="O255" s="19"/>
      <c r="P255" s="19"/>
    </row>
    <row r="256" spans="1:16" s="13" customFormat="1" ht="45" x14ac:dyDescent="0.25">
      <c r="A256" s="8" t="s">
        <v>59</v>
      </c>
      <c r="B256" s="14" t="s">
        <v>593</v>
      </c>
      <c r="C256" s="30" t="s">
        <v>594</v>
      </c>
      <c r="D256" s="16">
        <v>1764</v>
      </c>
      <c r="E256" s="17">
        <v>1950</v>
      </c>
      <c r="F256" s="17"/>
      <c r="H256" s="18">
        <v>0.62</v>
      </c>
      <c r="I256" s="19"/>
      <c r="J256" s="19"/>
      <c r="K256" s="19"/>
      <c r="L256" s="19"/>
      <c r="M256" s="19"/>
      <c r="N256" s="19"/>
      <c r="O256" s="19"/>
      <c r="P256" s="19" t="s">
        <v>1206</v>
      </c>
    </row>
    <row r="257" spans="1:16" s="19" customFormat="1" x14ac:dyDescent="0.25">
      <c r="A257" s="20"/>
      <c r="B257" s="21"/>
      <c r="C257" s="31"/>
      <c r="D257" s="23"/>
      <c r="E257" s="24"/>
      <c r="F257" s="24"/>
      <c r="H257" s="25"/>
    </row>
    <row r="258" spans="1:16" s="13" customFormat="1" x14ac:dyDescent="0.25">
      <c r="A258" s="8" t="s">
        <v>57</v>
      </c>
      <c r="B258" s="14" t="s">
        <v>595</v>
      </c>
      <c r="C258" s="30" t="s">
        <v>596</v>
      </c>
      <c r="D258" s="16">
        <v>1821</v>
      </c>
      <c r="E258" s="17">
        <v>2007</v>
      </c>
      <c r="F258" s="17"/>
      <c r="H258" s="18">
        <v>1.7</v>
      </c>
      <c r="I258" s="19"/>
      <c r="J258" s="19"/>
      <c r="K258" s="19"/>
      <c r="L258" s="19"/>
      <c r="M258" s="19"/>
      <c r="N258" s="19"/>
      <c r="O258" s="19"/>
      <c r="P258" s="19"/>
    </row>
    <row r="259" spans="1:16" s="13" customFormat="1" ht="45" customHeight="1" x14ac:dyDescent="0.25">
      <c r="A259" s="8" t="s">
        <v>59</v>
      </c>
      <c r="B259" s="14" t="s">
        <v>597</v>
      </c>
      <c r="C259" s="30" t="s">
        <v>598</v>
      </c>
      <c r="D259" s="16">
        <v>1821</v>
      </c>
      <c r="E259" s="17">
        <v>2002</v>
      </c>
      <c r="F259" s="17"/>
      <c r="H259" s="18">
        <f>SUM(H260:H271)</f>
        <v>1.7199999999999998</v>
      </c>
      <c r="I259" s="19"/>
      <c r="J259" s="19"/>
      <c r="K259" s="19"/>
      <c r="L259" s="19"/>
      <c r="M259" s="19"/>
      <c r="N259" s="19"/>
      <c r="O259" s="19"/>
      <c r="P259" s="19"/>
    </row>
    <row r="260" spans="1:16" s="19" customFormat="1" x14ac:dyDescent="0.25">
      <c r="A260" s="20" t="s">
        <v>61</v>
      </c>
      <c r="B260" s="21" t="s">
        <v>599</v>
      </c>
      <c r="C260" s="31" t="s">
        <v>600</v>
      </c>
      <c r="D260" s="23">
        <v>1877</v>
      </c>
      <c r="E260" s="24">
        <v>1944</v>
      </c>
      <c r="F260" s="24"/>
      <c r="H260" s="25">
        <v>7.0000000000000007E-2</v>
      </c>
      <c r="P260" s="19" t="s">
        <v>241</v>
      </c>
    </row>
    <row r="261" spans="1:16" s="19" customFormat="1" x14ac:dyDescent="0.25">
      <c r="A261" s="20" t="s">
        <v>61</v>
      </c>
      <c r="B261" s="21" t="s">
        <v>601</v>
      </c>
      <c r="C261" s="31" t="s">
        <v>602</v>
      </c>
      <c r="D261" s="23">
        <v>1854</v>
      </c>
      <c r="E261" s="24">
        <v>2002</v>
      </c>
      <c r="F261" s="24"/>
      <c r="H261" s="25">
        <v>0.47</v>
      </c>
      <c r="P261" s="19" t="s">
        <v>211</v>
      </c>
    </row>
    <row r="262" spans="1:16" s="19" customFormat="1" x14ac:dyDescent="0.25">
      <c r="A262" s="20" t="s">
        <v>61</v>
      </c>
      <c r="B262" s="21" t="s">
        <v>603</v>
      </c>
      <c r="C262" s="31" t="s">
        <v>604</v>
      </c>
      <c r="D262" s="23">
        <v>1923</v>
      </c>
      <c r="E262" s="24">
        <v>2005</v>
      </c>
      <c r="F262" s="24"/>
      <c r="H262" s="25">
        <v>0.02</v>
      </c>
      <c r="P262" s="19" t="s">
        <v>241</v>
      </c>
    </row>
    <row r="263" spans="1:16" s="19" customFormat="1" x14ac:dyDescent="0.25">
      <c r="A263" s="20" t="s">
        <v>61</v>
      </c>
      <c r="B263" s="21" t="s">
        <v>605</v>
      </c>
      <c r="C263" s="31" t="s">
        <v>606</v>
      </c>
      <c r="D263" s="27">
        <v>1919</v>
      </c>
      <c r="E263" s="24">
        <v>2004</v>
      </c>
      <c r="F263" s="24"/>
      <c r="H263" s="25">
        <v>0.1</v>
      </c>
      <c r="P263" s="19" t="s">
        <v>241</v>
      </c>
    </row>
    <row r="264" spans="1:16" s="19" customFormat="1" x14ac:dyDescent="0.25">
      <c r="A264" s="20" t="s">
        <v>61</v>
      </c>
      <c r="B264" s="21" t="s">
        <v>607</v>
      </c>
      <c r="C264" s="31" t="s">
        <v>608</v>
      </c>
      <c r="D264" s="27">
        <v>1860</v>
      </c>
      <c r="E264" s="24">
        <v>1992</v>
      </c>
      <c r="F264" s="24"/>
      <c r="H264" s="25">
        <v>0.06</v>
      </c>
      <c r="P264" s="19" t="s">
        <v>241</v>
      </c>
    </row>
    <row r="265" spans="1:16" s="19" customFormat="1" x14ac:dyDescent="0.25">
      <c r="A265" s="20" t="s">
        <v>61</v>
      </c>
      <c r="B265" s="21" t="s">
        <v>609</v>
      </c>
      <c r="C265" s="31" t="s">
        <v>610</v>
      </c>
      <c r="D265" s="27">
        <v>1821</v>
      </c>
      <c r="E265" s="24">
        <v>1967</v>
      </c>
      <c r="F265" s="24"/>
      <c r="H265" s="25">
        <v>0.12</v>
      </c>
      <c r="P265" s="19" t="s">
        <v>241</v>
      </c>
    </row>
    <row r="266" spans="1:16" s="19" customFormat="1" x14ac:dyDescent="0.25">
      <c r="A266" s="20" t="s">
        <v>61</v>
      </c>
      <c r="B266" s="21" t="s">
        <v>611</v>
      </c>
      <c r="C266" s="38" t="s">
        <v>612</v>
      </c>
      <c r="D266" s="23" t="s">
        <v>1266</v>
      </c>
      <c r="E266" s="24" t="s">
        <v>1266</v>
      </c>
      <c r="F266" s="24"/>
      <c r="H266" s="25">
        <v>0.09</v>
      </c>
      <c r="P266" s="19" t="s">
        <v>241</v>
      </c>
    </row>
    <row r="267" spans="1:16" s="19" customFormat="1" ht="30" x14ac:dyDescent="0.25">
      <c r="A267" s="20" t="s">
        <v>61</v>
      </c>
      <c r="B267" s="21" t="s">
        <v>613</v>
      </c>
      <c r="C267" s="38" t="s">
        <v>614</v>
      </c>
      <c r="D267" s="27">
        <v>1935</v>
      </c>
      <c r="E267" s="24">
        <v>2007</v>
      </c>
      <c r="F267" s="24"/>
      <c r="H267" s="25">
        <v>0.15</v>
      </c>
      <c r="P267" s="19" t="s">
        <v>188</v>
      </c>
    </row>
    <row r="268" spans="1:16" s="19" customFormat="1" ht="15" customHeight="1" x14ac:dyDescent="0.25">
      <c r="A268" s="20" t="s">
        <v>61</v>
      </c>
      <c r="B268" s="21" t="s">
        <v>615</v>
      </c>
      <c r="C268" s="38" t="s">
        <v>616</v>
      </c>
      <c r="D268" s="23">
        <v>1885</v>
      </c>
      <c r="E268" s="24">
        <v>1976</v>
      </c>
      <c r="F268" s="24"/>
      <c r="H268" s="25">
        <v>0.04</v>
      </c>
      <c r="P268" s="19" t="s">
        <v>241</v>
      </c>
    </row>
    <row r="269" spans="1:16" s="19" customFormat="1" ht="15" customHeight="1" x14ac:dyDescent="0.25">
      <c r="A269" s="20" t="s">
        <v>61</v>
      </c>
      <c r="B269" s="21" t="s">
        <v>1241</v>
      </c>
      <c r="C269" s="38" t="s">
        <v>1242</v>
      </c>
      <c r="D269" s="27">
        <v>1929</v>
      </c>
      <c r="E269" s="24">
        <v>2015</v>
      </c>
      <c r="F269" s="24"/>
      <c r="H269" s="25">
        <v>0.22</v>
      </c>
      <c r="P269" s="19" t="s">
        <v>208</v>
      </c>
    </row>
    <row r="270" spans="1:16" s="19" customFormat="1" ht="15" customHeight="1" x14ac:dyDescent="0.25">
      <c r="A270" s="20" t="s">
        <v>61</v>
      </c>
      <c r="B270" s="21" t="s">
        <v>1274</v>
      </c>
      <c r="C270" s="38" t="s">
        <v>1275</v>
      </c>
      <c r="D270" s="27">
        <v>1870</v>
      </c>
      <c r="E270" s="24">
        <v>2000</v>
      </c>
      <c r="F270" s="24">
        <v>1851</v>
      </c>
      <c r="H270" s="25">
        <v>0.18</v>
      </c>
      <c r="P270" s="19" t="s">
        <v>208</v>
      </c>
    </row>
    <row r="271" spans="1:16" s="19" customFormat="1" ht="30" x14ac:dyDescent="0.25">
      <c r="A271" s="20" t="s">
        <v>61</v>
      </c>
      <c r="B271" s="21" t="s">
        <v>1310</v>
      </c>
      <c r="C271" s="38" t="s">
        <v>1311</v>
      </c>
      <c r="D271" s="27">
        <v>1902</v>
      </c>
      <c r="E271" s="24">
        <v>2019</v>
      </c>
      <c r="F271" s="24"/>
      <c r="H271" s="25">
        <v>0.2</v>
      </c>
      <c r="P271" s="19" t="s">
        <v>208</v>
      </c>
    </row>
    <row r="272" spans="1:16" s="19" customFormat="1" x14ac:dyDescent="0.25">
      <c r="A272" s="20"/>
      <c r="B272" s="21"/>
      <c r="C272" s="38"/>
      <c r="D272" s="23"/>
      <c r="E272" s="24"/>
      <c r="F272" s="24"/>
      <c r="H272" s="25"/>
    </row>
    <row r="273" spans="1:16" s="13" customFormat="1" x14ac:dyDescent="0.25">
      <c r="A273" s="29" t="s">
        <v>57</v>
      </c>
      <c r="B273" s="8" t="s">
        <v>617</v>
      </c>
      <c r="C273" s="14" t="s">
        <v>618</v>
      </c>
      <c r="D273" s="30">
        <v>1800</v>
      </c>
      <c r="E273" s="16">
        <v>2016</v>
      </c>
      <c r="F273" s="17"/>
      <c r="G273" s="17"/>
      <c r="H273" s="49">
        <f>SUM(H274+H299+H300+H301+H302+H303+H304+H305+H306+H307+H308+H309+H310+H311+H312+H313+H314)</f>
        <v>28.79</v>
      </c>
      <c r="I273" s="25"/>
      <c r="J273" s="19"/>
      <c r="K273" s="19"/>
      <c r="L273" s="19"/>
      <c r="M273" s="19"/>
      <c r="N273" s="19"/>
      <c r="O273" s="19"/>
      <c r="P273" s="19"/>
    </row>
    <row r="274" spans="1:16" s="13" customFormat="1" ht="45" customHeight="1" x14ac:dyDescent="0.25">
      <c r="A274" s="8" t="s">
        <v>59</v>
      </c>
      <c r="B274" s="14" t="s">
        <v>619</v>
      </c>
      <c r="C274" s="30" t="s">
        <v>620</v>
      </c>
      <c r="D274" s="16">
        <v>1800</v>
      </c>
      <c r="E274" s="17">
        <v>2010</v>
      </c>
      <c r="F274" s="17"/>
      <c r="H274" s="18">
        <f>SUM(H275:H297)</f>
        <v>1.6400000000000003</v>
      </c>
      <c r="I274" s="19"/>
      <c r="J274" s="19"/>
      <c r="K274" s="19"/>
      <c r="L274" s="19"/>
      <c r="M274" s="19"/>
      <c r="N274" s="19"/>
      <c r="O274" s="19"/>
      <c r="P274" s="19"/>
    </row>
    <row r="275" spans="1:16" s="19" customFormat="1" x14ac:dyDescent="0.25">
      <c r="A275" s="20" t="s">
        <v>61</v>
      </c>
      <c r="B275" s="21" t="s">
        <v>621</v>
      </c>
      <c r="C275" s="31" t="s">
        <v>622</v>
      </c>
      <c r="D275" s="23">
        <v>1847</v>
      </c>
      <c r="E275" s="24">
        <v>1855</v>
      </c>
      <c r="F275" s="24"/>
      <c r="H275" s="25">
        <v>0.05</v>
      </c>
      <c r="P275" s="19" t="s">
        <v>110</v>
      </c>
    </row>
    <row r="276" spans="1:16" s="19" customFormat="1" ht="30" x14ac:dyDescent="0.25">
      <c r="A276" s="20" t="s">
        <v>61</v>
      </c>
      <c r="B276" s="21" t="s">
        <v>623</v>
      </c>
      <c r="C276" s="31" t="s">
        <v>624</v>
      </c>
      <c r="D276" s="23">
        <v>1800</v>
      </c>
      <c r="E276" s="24">
        <v>1816</v>
      </c>
      <c r="F276" s="24"/>
      <c r="H276" s="25">
        <v>0.01</v>
      </c>
      <c r="P276" s="19" t="s">
        <v>110</v>
      </c>
    </row>
    <row r="277" spans="1:16" s="19" customFormat="1" x14ac:dyDescent="0.25">
      <c r="A277" s="20" t="s">
        <v>61</v>
      </c>
      <c r="B277" s="21" t="s">
        <v>625</v>
      </c>
      <c r="C277" s="31" t="s">
        <v>626</v>
      </c>
      <c r="D277" s="23">
        <v>1922</v>
      </c>
      <c r="E277" s="24">
        <v>1964</v>
      </c>
      <c r="F277" s="24"/>
      <c r="H277" s="25">
        <v>0.01</v>
      </c>
      <c r="P277" s="19" t="s">
        <v>241</v>
      </c>
    </row>
    <row r="278" spans="1:16" s="19" customFormat="1" x14ac:dyDescent="0.25">
      <c r="A278" s="20" t="s">
        <v>61</v>
      </c>
      <c r="B278" s="21" t="s">
        <v>627</v>
      </c>
      <c r="C278" s="31" t="s">
        <v>628</v>
      </c>
      <c r="D278" s="23">
        <v>1945</v>
      </c>
      <c r="E278" s="24">
        <v>2000</v>
      </c>
      <c r="F278" s="24"/>
      <c r="H278" s="25">
        <v>0.03</v>
      </c>
      <c r="P278" s="19" t="s">
        <v>241</v>
      </c>
    </row>
    <row r="279" spans="1:16" s="19" customFormat="1" ht="30" x14ac:dyDescent="0.25">
      <c r="A279" s="20" t="s">
        <v>61</v>
      </c>
      <c r="B279" s="21" t="s">
        <v>629</v>
      </c>
      <c r="C279" s="31" t="s">
        <v>630</v>
      </c>
      <c r="D279" s="23">
        <v>1969</v>
      </c>
      <c r="E279" s="24">
        <v>2005</v>
      </c>
      <c r="F279" s="24"/>
      <c r="H279" s="25">
        <v>0.09</v>
      </c>
      <c r="P279" s="19" t="s">
        <v>241</v>
      </c>
    </row>
    <row r="280" spans="1:16" s="19" customFormat="1" ht="30" x14ac:dyDescent="0.25">
      <c r="A280" s="20" t="s">
        <v>61</v>
      </c>
      <c r="B280" s="21" t="s">
        <v>631</v>
      </c>
      <c r="C280" s="31" t="s">
        <v>632</v>
      </c>
      <c r="D280" s="23">
        <v>1800</v>
      </c>
      <c r="E280" s="24">
        <v>1970</v>
      </c>
      <c r="F280" s="24"/>
      <c r="H280" s="25">
        <v>0.02</v>
      </c>
      <c r="P280" s="19" t="s">
        <v>241</v>
      </c>
    </row>
    <row r="281" spans="1:16" s="19" customFormat="1" x14ac:dyDescent="0.25">
      <c r="A281" s="20" t="s">
        <v>61</v>
      </c>
      <c r="B281" s="21" t="s">
        <v>633</v>
      </c>
      <c r="C281" s="31" t="s">
        <v>634</v>
      </c>
      <c r="D281" s="23">
        <v>1922</v>
      </c>
      <c r="E281" s="24">
        <v>1990</v>
      </c>
      <c r="F281" s="24"/>
      <c r="H281" s="25">
        <v>0.23</v>
      </c>
      <c r="P281" s="19" t="s">
        <v>208</v>
      </c>
    </row>
    <row r="282" spans="1:16" s="19" customFormat="1" x14ac:dyDescent="0.25">
      <c r="A282" s="20" t="s">
        <v>61</v>
      </c>
      <c r="B282" s="21" t="s">
        <v>635</v>
      </c>
      <c r="C282" s="38" t="s">
        <v>636</v>
      </c>
      <c r="D282" s="23">
        <v>1962</v>
      </c>
      <c r="E282" s="24">
        <v>1990</v>
      </c>
      <c r="F282" s="24"/>
      <c r="H282" s="25">
        <v>0.06</v>
      </c>
      <c r="P282" s="19" t="s">
        <v>241</v>
      </c>
    </row>
    <row r="283" spans="1:16" s="19" customFormat="1" x14ac:dyDescent="0.25">
      <c r="A283" s="20" t="s">
        <v>61</v>
      </c>
      <c r="B283" s="21" t="s">
        <v>637</v>
      </c>
      <c r="C283" s="38" t="s">
        <v>638</v>
      </c>
      <c r="D283" s="23">
        <v>1989</v>
      </c>
      <c r="E283" s="24">
        <v>2000</v>
      </c>
      <c r="F283" s="24"/>
      <c r="H283" s="25">
        <v>0.22</v>
      </c>
      <c r="P283" s="19" t="s">
        <v>241</v>
      </c>
    </row>
    <row r="284" spans="1:16" s="19" customFormat="1" ht="30" x14ac:dyDescent="0.25">
      <c r="A284" s="20" t="s">
        <v>61</v>
      </c>
      <c r="B284" s="21" t="s">
        <v>639</v>
      </c>
      <c r="C284" s="38" t="s">
        <v>640</v>
      </c>
      <c r="D284" s="23">
        <v>1927</v>
      </c>
      <c r="E284" s="24">
        <v>1929</v>
      </c>
      <c r="F284" s="24"/>
      <c r="H284" s="25">
        <v>7.0000000000000007E-2</v>
      </c>
      <c r="P284" s="19" t="s">
        <v>241</v>
      </c>
    </row>
    <row r="285" spans="1:16" s="19" customFormat="1" x14ac:dyDescent="0.25">
      <c r="A285" s="20" t="s">
        <v>61</v>
      </c>
      <c r="B285" s="21" t="s">
        <v>641</v>
      </c>
      <c r="C285" s="38" t="s">
        <v>642</v>
      </c>
      <c r="D285" s="23">
        <v>1992</v>
      </c>
      <c r="E285" s="24">
        <v>2002</v>
      </c>
      <c r="F285" s="24"/>
      <c r="H285" s="25">
        <v>0.06</v>
      </c>
      <c r="P285" s="19" t="s">
        <v>241</v>
      </c>
    </row>
    <row r="286" spans="1:16" s="19" customFormat="1" x14ac:dyDescent="0.25">
      <c r="A286" s="20" t="s">
        <v>61</v>
      </c>
      <c r="B286" s="21" t="s">
        <v>643</v>
      </c>
      <c r="C286" s="38" t="s">
        <v>644</v>
      </c>
      <c r="D286" s="23">
        <v>1927</v>
      </c>
      <c r="E286" s="24">
        <v>1973</v>
      </c>
      <c r="F286" s="24"/>
      <c r="H286" s="25">
        <v>0.01</v>
      </c>
      <c r="P286" s="19" t="s">
        <v>241</v>
      </c>
    </row>
    <row r="287" spans="1:16" s="19" customFormat="1" x14ac:dyDescent="0.25">
      <c r="A287" s="20" t="s">
        <v>61</v>
      </c>
      <c r="B287" s="21" t="s">
        <v>645</v>
      </c>
      <c r="C287" s="38" t="s">
        <v>646</v>
      </c>
      <c r="D287" s="23">
        <v>1981</v>
      </c>
      <c r="E287" s="24">
        <v>2010</v>
      </c>
      <c r="F287" s="24"/>
      <c r="H287" s="25">
        <v>0.1</v>
      </c>
      <c r="P287" s="19" t="s">
        <v>241</v>
      </c>
    </row>
    <row r="288" spans="1:16" s="19" customFormat="1" x14ac:dyDescent="0.25">
      <c r="A288" s="20" t="s">
        <v>61</v>
      </c>
      <c r="B288" s="21" t="s">
        <v>647</v>
      </c>
      <c r="C288" s="38" t="s">
        <v>648</v>
      </c>
      <c r="D288" s="27">
        <v>1915</v>
      </c>
      <c r="E288" s="24">
        <v>1918</v>
      </c>
      <c r="F288" s="24"/>
      <c r="H288" s="25">
        <v>0.04</v>
      </c>
      <c r="P288" s="19" t="s">
        <v>241</v>
      </c>
    </row>
    <row r="289" spans="1:16" s="19" customFormat="1" ht="30" x14ac:dyDescent="0.25">
      <c r="A289" s="20" t="s">
        <v>61</v>
      </c>
      <c r="B289" s="21" t="s">
        <v>1243</v>
      </c>
      <c r="C289" s="38" t="s">
        <v>1249</v>
      </c>
      <c r="D289" s="27">
        <v>1957</v>
      </c>
      <c r="E289" s="24">
        <v>2007</v>
      </c>
      <c r="F289" s="24"/>
      <c r="H289" s="25">
        <v>7.0000000000000007E-2</v>
      </c>
      <c r="P289" s="19" t="s">
        <v>241</v>
      </c>
    </row>
    <row r="290" spans="1:16" s="19" customFormat="1" x14ac:dyDescent="0.25">
      <c r="A290" s="20" t="s">
        <v>61</v>
      </c>
      <c r="B290" s="21" t="s">
        <v>1244</v>
      </c>
      <c r="C290" s="38" t="s">
        <v>1250</v>
      </c>
      <c r="D290" s="27">
        <v>1989</v>
      </c>
      <c r="E290" s="24">
        <v>1991</v>
      </c>
      <c r="F290" s="24"/>
      <c r="H290" s="25">
        <v>0.01</v>
      </c>
      <c r="P290" s="19" t="s">
        <v>241</v>
      </c>
    </row>
    <row r="291" spans="1:16" s="19" customFormat="1" ht="30" x14ac:dyDescent="0.25">
      <c r="A291" s="20" t="s">
        <v>61</v>
      </c>
      <c r="B291" s="21" t="s">
        <v>1245</v>
      </c>
      <c r="C291" s="38" t="s">
        <v>1251</v>
      </c>
      <c r="D291" s="27">
        <v>1945</v>
      </c>
      <c r="E291" s="24">
        <v>1948</v>
      </c>
      <c r="F291" s="24"/>
      <c r="H291" s="25">
        <v>0.02</v>
      </c>
      <c r="P291" s="19" t="s">
        <v>241</v>
      </c>
    </row>
    <row r="292" spans="1:16" s="19" customFormat="1" x14ac:dyDescent="0.25">
      <c r="A292" s="20" t="s">
        <v>61</v>
      </c>
      <c r="B292" s="21" t="s">
        <v>1246</v>
      </c>
      <c r="C292" s="38" t="s">
        <v>1252</v>
      </c>
      <c r="D292" s="27">
        <v>1989</v>
      </c>
      <c r="E292" s="24">
        <v>1993</v>
      </c>
      <c r="F292" s="24">
        <v>1985</v>
      </c>
      <c r="H292" s="25">
        <v>0.01</v>
      </c>
      <c r="P292" s="19" t="s">
        <v>241</v>
      </c>
    </row>
    <row r="293" spans="1:16" s="19" customFormat="1" x14ac:dyDescent="0.25">
      <c r="A293" s="20" t="s">
        <v>61</v>
      </c>
      <c r="B293" s="21" t="s">
        <v>1247</v>
      </c>
      <c r="C293" s="38" t="s">
        <v>1253</v>
      </c>
      <c r="D293" s="27">
        <v>1935</v>
      </c>
      <c r="E293" s="24">
        <v>1944</v>
      </c>
      <c r="F293" s="24">
        <v>1602</v>
      </c>
      <c r="H293" s="25">
        <v>0.11</v>
      </c>
      <c r="P293" s="19" t="s">
        <v>241</v>
      </c>
    </row>
    <row r="294" spans="1:16" s="19" customFormat="1" x14ac:dyDescent="0.25">
      <c r="A294" s="20" t="s">
        <v>61</v>
      </c>
      <c r="B294" s="21" t="s">
        <v>1248</v>
      </c>
      <c r="C294" s="38" t="s">
        <v>1254</v>
      </c>
      <c r="D294" s="27">
        <v>1875</v>
      </c>
      <c r="E294" s="24">
        <v>2008</v>
      </c>
      <c r="F294" s="24"/>
      <c r="H294" s="25">
        <v>0.3</v>
      </c>
      <c r="P294" s="19" t="s">
        <v>241</v>
      </c>
    </row>
    <row r="295" spans="1:16" s="19" customFormat="1" x14ac:dyDescent="0.25">
      <c r="A295" s="20" t="s">
        <v>61</v>
      </c>
      <c r="B295" s="21" t="s">
        <v>1276</v>
      </c>
      <c r="C295" s="38" t="s">
        <v>1278</v>
      </c>
      <c r="D295" s="27">
        <v>2005</v>
      </c>
      <c r="E295" s="24">
        <v>2006</v>
      </c>
      <c r="F295" s="24" t="s">
        <v>1280</v>
      </c>
      <c r="G295" s="19" t="s">
        <v>1266</v>
      </c>
      <c r="H295" s="25">
        <v>0.08</v>
      </c>
      <c r="P295" s="19" t="s">
        <v>241</v>
      </c>
    </row>
    <row r="296" spans="1:16" s="19" customFormat="1" x14ac:dyDescent="0.25">
      <c r="A296" s="20" t="s">
        <v>61</v>
      </c>
      <c r="B296" s="21" t="s">
        <v>1277</v>
      </c>
      <c r="C296" s="38" t="s">
        <v>1279</v>
      </c>
      <c r="D296" s="27">
        <v>2000</v>
      </c>
      <c r="E296" s="24">
        <v>2010</v>
      </c>
      <c r="F296" s="24">
        <v>1993</v>
      </c>
      <c r="H296" s="25">
        <v>0.01</v>
      </c>
      <c r="P296" s="19" t="s">
        <v>241</v>
      </c>
    </row>
    <row r="297" spans="1:16" s="19" customFormat="1" ht="43.15" customHeight="1" x14ac:dyDescent="0.25">
      <c r="A297" s="20" t="s">
        <v>61</v>
      </c>
      <c r="B297" s="21" t="s">
        <v>1312</v>
      </c>
      <c r="C297" s="38" t="s">
        <v>1313</v>
      </c>
      <c r="D297" s="27">
        <v>1958</v>
      </c>
      <c r="E297" s="24">
        <v>1993</v>
      </c>
      <c r="F297" s="24"/>
      <c r="H297" s="25">
        <v>0.03</v>
      </c>
      <c r="P297" s="19" t="s">
        <v>241</v>
      </c>
    </row>
    <row r="298" spans="1:16" s="19" customFormat="1" x14ac:dyDescent="0.25">
      <c r="A298" s="20"/>
      <c r="B298" s="21"/>
      <c r="C298" s="38"/>
      <c r="D298" s="27"/>
      <c r="E298" s="24"/>
      <c r="F298" s="24"/>
      <c r="H298" s="25"/>
    </row>
    <row r="299" spans="1:16" s="13" customFormat="1" ht="45" customHeight="1" x14ac:dyDescent="0.25">
      <c r="A299" s="8" t="s">
        <v>59</v>
      </c>
      <c r="B299" s="14" t="s">
        <v>649</v>
      </c>
      <c r="C299" s="30" t="s">
        <v>650</v>
      </c>
      <c r="D299" s="32">
        <v>1905</v>
      </c>
      <c r="E299" s="17">
        <v>1963</v>
      </c>
      <c r="F299" s="17"/>
      <c r="H299" s="18">
        <v>0.5</v>
      </c>
      <c r="I299" s="19"/>
      <c r="J299" s="19"/>
      <c r="K299" s="19"/>
      <c r="L299" s="19"/>
      <c r="M299" s="19"/>
      <c r="N299" s="19"/>
      <c r="O299" s="19"/>
      <c r="P299" s="19" t="s">
        <v>651</v>
      </c>
    </row>
    <row r="300" spans="1:16" s="13" customFormat="1" ht="30" x14ac:dyDescent="0.25">
      <c r="A300" s="8" t="s">
        <v>59</v>
      </c>
      <c r="B300" s="14" t="s">
        <v>652</v>
      </c>
      <c r="C300" s="30" t="s">
        <v>653</v>
      </c>
      <c r="D300" s="32">
        <v>1931</v>
      </c>
      <c r="E300" s="17">
        <v>1957</v>
      </c>
      <c r="F300" s="17"/>
      <c r="H300" s="18">
        <v>0.06</v>
      </c>
      <c r="I300" s="19"/>
      <c r="J300" s="19"/>
      <c r="K300" s="19"/>
      <c r="L300" s="19"/>
      <c r="M300" s="19"/>
      <c r="N300" s="19"/>
      <c r="O300" s="19"/>
      <c r="P300" s="19" t="s">
        <v>241</v>
      </c>
    </row>
    <row r="301" spans="1:16" s="13" customFormat="1" ht="30" x14ac:dyDescent="0.25">
      <c r="A301" s="8" t="s">
        <v>59</v>
      </c>
      <c r="B301" s="45" t="s">
        <v>654</v>
      </c>
      <c r="C301" s="50" t="s">
        <v>655</v>
      </c>
      <c r="D301" s="16">
        <v>1926</v>
      </c>
      <c r="E301" s="51">
        <v>2005</v>
      </c>
      <c r="F301" s="51"/>
      <c r="H301" s="52">
        <v>8.9700000000000006</v>
      </c>
      <c r="I301" s="19"/>
      <c r="J301" s="19"/>
      <c r="K301" s="19"/>
      <c r="L301" s="19"/>
      <c r="M301" s="19"/>
      <c r="N301" s="19"/>
      <c r="O301" s="19"/>
      <c r="P301" s="19" t="s">
        <v>656</v>
      </c>
    </row>
    <row r="302" spans="1:16" s="13" customFormat="1" x14ac:dyDescent="0.25">
      <c r="A302" s="8" t="s">
        <v>59</v>
      </c>
      <c r="B302" s="14" t="s">
        <v>657</v>
      </c>
      <c r="C302" s="30" t="s">
        <v>658</v>
      </c>
      <c r="D302" s="16">
        <v>1990</v>
      </c>
      <c r="E302" s="17">
        <v>1993</v>
      </c>
      <c r="F302" s="17"/>
      <c r="H302" s="18">
        <v>0.01</v>
      </c>
      <c r="I302" s="19"/>
      <c r="J302" s="19"/>
      <c r="K302" s="19"/>
      <c r="L302" s="19"/>
      <c r="M302" s="19"/>
      <c r="N302" s="19"/>
      <c r="O302" s="19"/>
      <c r="P302" s="19" t="s">
        <v>241</v>
      </c>
    </row>
    <row r="303" spans="1:16" s="13" customFormat="1" x14ac:dyDescent="0.25">
      <c r="A303" s="8" t="s">
        <v>59</v>
      </c>
      <c r="B303" s="14" t="s">
        <v>659</v>
      </c>
      <c r="C303" s="30" t="s">
        <v>660</v>
      </c>
      <c r="D303" s="16" t="s">
        <v>1266</v>
      </c>
      <c r="E303" s="17" t="s">
        <v>1266</v>
      </c>
      <c r="F303" s="17"/>
      <c r="H303" s="18">
        <v>2.2000000000000002</v>
      </c>
      <c r="I303" s="19"/>
      <c r="J303" s="19"/>
      <c r="K303" s="19"/>
      <c r="L303" s="19"/>
      <c r="M303" s="19"/>
      <c r="N303" s="19"/>
      <c r="O303" s="19"/>
      <c r="P303" s="19" t="s">
        <v>661</v>
      </c>
    </row>
    <row r="304" spans="1:16" s="13" customFormat="1" x14ac:dyDescent="0.25">
      <c r="A304" s="8" t="s">
        <v>59</v>
      </c>
      <c r="B304" s="14" t="s">
        <v>662</v>
      </c>
      <c r="C304" s="30" t="s">
        <v>663</v>
      </c>
      <c r="D304" s="16">
        <v>1922</v>
      </c>
      <c r="E304" s="17">
        <v>1968</v>
      </c>
      <c r="F304" s="17"/>
      <c r="H304" s="18">
        <v>1.7</v>
      </c>
      <c r="I304" s="19"/>
      <c r="J304" s="19"/>
      <c r="K304" s="19"/>
      <c r="L304" s="19"/>
      <c r="M304" s="19"/>
      <c r="N304" s="19"/>
      <c r="O304" s="19"/>
      <c r="P304" s="19" t="s">
        <v>253</v>
      </c>
    </row>
    <row r="305" spans="1:16" s="13" customFormat="1" ht="90" customHeight="1" x14ac:dyDescent="0.25">
      <c r="A305" s="8" t="s">
        <v>59</v>
      </c>
      <c r="B305" s="14" t="s">
        <v>664</v>
      </c>
      <c r="C305" s="30" t="s">
        <v>665</v>
      </c>
      <c r="D305" s="16">
        <v>1875</v>
      </c>
      <c r="E305" s="17">
        <v>1946</v>
      </c>
      <c r="F305" s="35"/>
      <c r="H305" s="18">
        <v>0.12</v>
      </c>
      <c r="I305" s="19"/>
      <c r="J305" s="19"/>
      <c r="K305" s="19"/>
      <c r="L305" s="19"/>
      <c r="M305" s="19"/>
      <c r="N305" s="19"/>
      <c r="O305" s="19"/>
      <c r="P305" s="19" t="s">
        <v>241</v>
      </c>
    </row>
    <row r="306" spans="1:16" s="13" customFormat="1" ht="30" x14ac:dyDescent="0.25">
      <c r="A306" s="8" t="s">
        <v>59</v>
      </c>
      <c r="B306" s="14" t="s">
        <v>666</v>
      </c>
      <c r="C306" s="30" t="s">
        <v>667</v>
      </c>
      <c r="D306" s="16">
        <v>1972</v>
      </c>
      <c r="E306" s="17">
        <v>2016</v>
      </c>
      <c r="F306" s="17"/>
      <c r="H306" s="18">
        <v>0.72</v>
      </c>
      <c r="I306" s="19"/>
      <c r="J306" s="19"/>
      <c r="K306" s="19"/>
      <c r="L306" s="19"/>
      <c r="M306" s="19"/>
      <c r="N306" s="19"/>
      <c r="O306" s="19"/>
      <c r="P306" s="19" t="s">
        <v>296</v>
      </c>
    </row>
    <row r="307" spans="1:16" s="13" customFormat="1" x14ac:dyDescent="0.25">
      <c r="A307" s="8" t="s">
        <v>59</v>
      </c>
      <c r="B307" s="14" t="s">
        <v>668</v>
      </c>
      <c r="C307" s="30" t="s">
        <v>669</v>
      </c>
      <c r="D307" s="16">
        <v>1952</v>
      </c>
      <c r="E307" s="17">
        <v>2008</v>
      </c>
      <c r="F307" s="17"/>
      <c r="H307" s="18">
        <v>4.9000000000000004</v>
      </c>
      <c r="I307" s="19"/>
      <c r="J307" s="19"/>
      <c r="K307" s="19"/>
      <c r="L307" s="19"/>
      <c r="M307" s="19"/>
      <c r="N307" s="19"/>
      <c r="O307" s="19"/>
      <c r="P307" s="19" t="s">
        <v>670</v>
      </c>
    </row>
    <row r="308" spans="1:16" s="13" customFormat="1" x14ac:dyDescent="0.25">
      <c r="A308" s="8" t="s">
        <v>59</v>
      </c>
      <c r="B308" s="14" t="s">
        <v>671</v>
      </c>
      <c r="C308" s="30" t="s">
        <v>672</v>
      </c>
      <c r="D308" s="16">
        <v>1892</v>
      </c>
      <c r="E308" s="17">
        <v>1992</v>
      </c>
      <c r="F308" s="17"/>
      <c r="H308" s="18">
        <v>0.2</v>
      </c>
      <c r="I308" s="19"/>
      <c r="J308" s="19"/>
      <c r="K308" s="19"/>
      <c r="L308" s="19"/>
      <c r="M308" s="19"/>
      <c r="N308" s="19"/>
      <c r="O308" s="19"/>
      <c r="P308" s="19" t="s">
        <v>208</v>
      </c>
    </row>
    <row r="309" spans="1:16" s="13" customFormat="1" x14ac:dyDescent="0.25">
      <c r="A309" s="8" t="s">
        <v>59</v>
      </c>
      <c r="B309" s="14" t="s">
        <v>673</v>
      </c>
      <c r="C309" s="30" t="s">
        <v>674</v>
      </c>
      <c r="D309" s="16">
        <v>1907</v>
      </c>
      <c r="E309" s="17">
        <v>1957</v>
      </c>
      <c r="F309" s="17"/>
      <c r="H309" s="18">
        <v>0.2</v>
      </c>
      <c r="I309" s="19"/>
      <c r="J309" s="19"/>
      <c r="K309" s="19"/>
      <c r="L309" s="19"/>
      <c r="M309" s="19"/>
      <c r="N309" s="19"/>
      <c r="O309" s="19"/>
      <c r="P309" s="19" t="s">
        <v>208</v>
      </c>
    </row>
    <row r="310" spans="1:16" s="13" customFormat="1" x14ac:dyDescent="0.25">
      <c r="A310" s="8" t="s">
        <v>59</v>
      </c>
      <c r="B310" s="14" t="s">
        <v>675</v>
      </c>
      <c r="C310" s="30" t="s">
        <v>676</v>
      </c>
      <c r="D310" s="32">
        <v>1907</v>
      </c>
      <c r="E310" s="17">
        <v>1962</v>
      </c>
      <c r="F310" s="17"/>
      <c r="H310" s="18">
        <v>0.11</v>
      </c>
      <c r="I310" s="19"/>
      <c r="J310" s="19"/>
      <c r="K310" s="19"/>
      <c r="L310" s="19"/>
      <c r="M310" s="19"/>
      <c r="N310" s="19"/>
      <c r="O310" s="19"/>
      <c r="P310" s="19" t="s">
        <v>241</v>
      </c>
    </row>
    <row r="311" spans="1:16" s="13" customFormat="1" x14ac:dyDescent="0.25">
      <c r="A311" s="8" t="s">
        <v>59</v>
      </c>
      <c r="B311" s="14" t="s">
        <v>677</v>
      </c>
      <c r="C311" s="30" t="s">
        <v>678</v>
      </c>
      <c r="D311" s="32">
        <v>1980</v>
      </c>
      <c r="E311" s="17">
        <v>1990</v>
      </c>
      <c r="F311" s="17"/>
      <c r="H311" s="18">
        <v>0.6</v>
      </c>
      <c r="I311" s="19"/>
      <c r="J311" s="19"/>
      <c r="K311" s="19"/>
      <c r="L311" s="19"/>
      <c r="M311" s="19"/>
      <c r="N311" s="19"/>
      <c r="O311" s="19"/>
      <c r="P311" s="19" t="s">
        <v>579</v>
      </c>
    </row>
    <row r="312" spans="1:16" s="13" customFormat="1" x14ac:dyDescent="0.25">
      <c r="A312" s="8" t="s">
        <v>59</v>
      </c>
      <c r="B312" s="14" t="s">
        <v>679</v>
      </c>
      <c r="C312" s="30" t="s">
        <v>680</v>
      </c>
      <c r="D312" s="32">
        <v>1938</v>
      </c>
      <c r="E312" s="17">
        <v>2014</v>
      </c>
      <c r="F312" s="17"/>
      <c r="H312" s="18">
        <v>0.63</v>
      </c>
      <c r="I312" s="19"/>
      <c r="J312" s="19"/>
      <c r="K312" s="19"/>
      <c r="L312" s="19"/>
      <c r="M312" s="19"/>
      <c r="N312" s="19"/>
      <c r="O312" s="19"/>
      <c r="P312" s="19" t="s">
        <v>579</v>
      </c>
    </row>
    <row r="313" spans="1:16" s="13" customFormat="1" x14ac:dyDescent="0.25">
      <c r="A313" s="8" t="s">
        <v>59</v>
      </c>
      <c r="B313" s="14" t="s">
        <v>681</v>
      </c>
      <c r="C313" s="30" t="s">
        <v>682</v>
      </c>
      <c r="D313" s="32"/>
      <c r="E313" s="17"/>
      <c r="F313" s="17" t="s">
        <v>1266</v>
      </c>
      <c r="H313" s="18">
        <v>1.2</v>
      </c>
      <c r="I313" s="19"/>
      <c r="J313" s="19"/>
      <c r="K313" s="19"/>
      <c r="L313" s="19"/>
      <c r="M313" s="19"/>
      <c r="N313" s="19"/>
      <c r="O313" s="19"/>
      <c r="P313" s="19" t="s">
        <v>683</v>
      </c>
    </row>
    <row r="314" spans="1:16" s="13" customFormat="1" ht="30" x14ac:dyDescent="0.25">
      <c r="A314" s="8" t="s">
        <v>61</v>
      </c>
      <c r="B314" s="14" t="s">
        <v>1281</v>
      </c>
      <c r="C314" s="30" t="s">
        <v>1282</v>
      </c>
      <c r="D314" s="32">
        <v>1978</v>
      </c>
      <c r="E314" s="17">
        <v>2021</v>
      </c>
      <c r="F314" s="17"/>
      <c r="H314" s="18">
        <v>5.03</v>
      </c>
      <c r="I314" s="19"/>
      <c r="J314" s="19"/>
      <c r="K314" s="19"/>
      <c r="L314" s="19"/>
      <c r="M314" s="19"/>
      <c r="N314" s="19"/>
      <c r="O314" s="19"/>
      <c r="P314" s="19" t="s">
        <v>1283</v>
      </c>
    </row>
    <row r="315" spans="1:16" s="19" customFormat="1" x14ac:dyDescent="0.25">
      <c r="A315" s="20"/>
      <c r="B315" s="21"/>
      <c r="C315" s="31"/>
      <c r="D315" s="27"/>
      <c r="E315" s="24"/>
      <c r="F315" s="24"/>
      <c r="H315" s="25"/>
    </row>
    <row r="316" spans="1:16" s="13" customFormat="1" x14ac:dyDescent="0.25">
      <c r="A316" s="8" t="s">
        <v>57</v>
      </c>
      <c r="B316" s="14" t="s">
        <v>684</v>
      </c>
      <c r="C316" s="30" t="s">
        <v>685</v>
      </c>
      <c r="D316" s="16">
        <v>1074</v>
      </c>
      <c r="E316" s="17">
        <v>2021</v>
      </c>
      <c r="F316" s="17"/>
      <c r="H316" s="18">
        <f>SUM(H317+H318+H322+H323+H324+H325+H328+H329+H330+H331+H332+H336+H339+H340+H341+H342+H350)</f>
        <v>90.059999999999988</v>
      </c>
      <c r="I316" s="19"/>
      <c r="J316" s="19"/>
      <c r="K316" s="19"/>
      <c r="L316" s="19"/>
      <c r="M316" s="19"/>
      <c r="N316" s="19"/>
      <c r="O316" s="19"/>
      <c r="P316" s="19"/>
    </row>
    <row r="317" spans="1:16" s="13" customFormat="1" x14ac:dyDescent="0.25">
      <c r="A317" s="8" t="s">
        <v>59</v>
      </c>
      <c r="B317" s="14" t="s">
        <v>686</v>
      </c>
      <c r="C317" s="30" t="s">
        <v>687</v>
      </c>
      <c r="D317" s="32">
        <v>1812</v>
      </c>
      <c r="E317" s="17">
        <v>2011</v>
      </c>
      <c r="F317" s="17">
        <v>1675</v>
      </c>
      <c r="H317" s="18">
        <v>4.32</v>
      </c>
      <c r="I317" s="19" t="s">
        <v>688</v>
      </c>
      <c r="J317" s="19"/>
      <c r="K317" s="19"/>
      <c r="L317" s="19"/>
      <c r="M317" s="19"/>
      <c r="N317" s="19"/>
      <c r="O317" s="19"/>
      <c r="P317" s="19" t="s">
        <v>689</v>
      </c>
    </row>
    <row r="318" spans="1:16" s="13" customFormat="1" x14ac:dyDescent="0.25">
      <c r="A318" s="8" t="s">
        <v>59</v>
      </c>
      <c r="B318" s="14" t="s">
        <v>690</v>
      </c>
      <c r="C318" s="30" t="s">
        <v>691</v>
      </c>
      <c r="D318" s="16">
        <v>1872</v>
      </c>
      <c r="E318" s="17">
        <v>2014</v>
      </c>
      <c r="F318" s="17">
        <v>1853</v>
      </c>
      <c r="H318" s="18">
        <f>SUM(H319:H321)</f>
        <v>40.93</v>
      </c>
      <c r="I318" s="19"/>
      <c r="J318" s="19"/>
      <c r="K318" s="19"/>
      <c r="L318" s="19"/>
      <c r="M318" s="19"/>
      <c r="N318" s="19"/>
      <c r="O318" s="19"/>
      <c r="P318" s="19"/>
    </row>
    <row r="319" spans="1:16" s="19" customFormat="1" x14ac:dyDescent="0.25">
      <c r="A319" s="20" t="s">
        <v>61</v>
      </c>
      <c r="B319" s="21" t="s">
        <v>1315</v>
      </c>
      <c r="C319" s="31" t="s">
        <v>1318</v>
      </c>
      <c r="D319" s="27">
        <v>1872</v>
      </c>
      <c r="E319" s="24">
        <v>1949</v>
      </c>
      <c r="F319" s="24">
        <v>1853</v>
      </c>
      <c r="H319" s="25">
        <v>1.08</v>
      </c>
      <c r="P319" s="19" t="s">
        <v>707</v>
      </c>
    </row>
    <row r="320" spans="1:16" s="19" customFormat="1" x14ac:dyDescent="0.25">
      <c r="A320" s="20" t="s">
        <v>61</v>
      </c>
      <c r="B320" s="21" t="s">
        <v>1316</v>
      </c>
      <c r="C320" s="31" t="s">
        <v>1319</v>
      </c>
      <c r="D320" s="27">
        <v>1907</v>
      </c>
      <c r="E320" s="24">
        <v>2011</v>
      </c>
      <c r="F320" s="24"/>
      <c r="H320" s="25">
        <v>39.380000000000003</v>
      </c>
      <c r="P320" s="19" t="s">
        <v>1321</v>
      </c>
    </row>
    <row r="321" spans="1:16" s="19" customFormat="1" x14ac:dyDescent="0.25">
      <c r="A321" s="20" t="s">
        <v>61</v>
      </c>
      <c r="B321" s="21" t="s">
        <v>1317</v>
      </c>
      <c r="C321" s="31" t="s">
        <v>1320</v>
      </c>
      <c r="D321" s="32">
        <v>1922</v>
      </c>
      <c r="E321" s="24">
        <v>2014</v>
      </c>
      <c r="F321" s="24"/>
      <c r="H321" s="25">
        <v>0.47</v>
      </c>
      <c r="P321" s="19" t="s">
        <v>1322</v>
      </c>
    </row>
    <row r="322" spans="1:16" s="13" customFormat="1" ht="30" x14ac:dyDescent="0.25">
      <c r="A322" s="8" t="s">
        <v>59</v>
      </c>
      <c r="B322" s="14" t="s">
        <v>692</v>
      </c>
      <c r="C322" s="30" t="s">
        <v>693</v>
      </c>
      <c r="D322" s="16">
        <v>1708</v>
      </c>
      <c r="E322" s="17">
        <v>2013</v>
      </c>
      <c r="F322" s="17"/>
      <c r="H322" s="18">
        <v>1.1100000000000001</v>
      </c>
      <c r="I322" s="19"/>
      <c r="J322" s="19"/>
      <c r="K322" s="19"/>
      <c r="L322" s="19"/>
      <c r="M322" s="19"/>
      <c r="N322" s="19"/>
      <c r="O322" s="19"/>
      <c r="P322" s="19" t="s">
        <v>694</v>
      </c>
    </row>
    <row r="323" spans="1:16" s="13" customFormat="1" x14ac:dyDescent="0.25">
      <c r="A323" s="8" t="s">
        <v>59</v>
      </c>
      <c r="B323" s="14" t="s">
        <v>695</v>
      </c>
      <c r="C323" s="30" t="s">
        <v>696</v>
      </c>
      <c r="D323" s="16">
        <v>1544</v>
      </c>
      <c r="E323" s="17">
        <v>1921</v>
      </c>
      <c r="F323" s="17"/>
      <c r="H323" s="18">
        <v>0.16</v>
      </c>
      <c r="I323" s="19"/>
      <c r="J323" s="19"/>
      <c r="K323" s="19"/>
      <c r="L323" s="19"/>
      <c r="M323" s="19"/>
      <c r="N323" s="19"/>
      <c r="O323" s="19"/>
      <c r="P323" s="19" t="s">
        <v>1284</v>
      </c>
    </row>
    <row r="324" spans="1:16" s="13" customFormat="1" ht="30" x14ac:dyDescent="0.25">
      <c r="A324" s="8" t="s">
        <v>59</v>
      </c>
      <c r="B324" s="14" t="s">
        <v>697</v>
      </c>
      <c r="C324" s="30" t="s">
        <v>698</v>
      </c>
      <c r="D324" s="16">
        <v>1869</v>
      </c>
      <c r="E324" s="17">
        <v>2000</v>
      </c>
      <c r="F324" s="17"/>
      <c r="H324" s="18">
        <v>0.84</v>
      </c>
      <c r="I324" t="s">
        <v>699</v>
      </c>
      <c r="J324" s="19"/>
      <c r="K324" s="19"/>
      <c r="L324" s="19"/>
      <c r="M324" s="19"/>
      <c r="N324" s="19"/>
      <c r="O324" s="19"/>
      <c r="P324" s="19" t="s">
        <v>253</v>
      </c>
    </row>
    <row r="325" spans="1:16" s="13" customFormat="1" ht="30" customHeight="1" x14ac:dyDescent="0.25">
      <c r="A325" s="8" t="s">
        <v>59</v>
      </c>
      <c r="B325" s="14" t="s">
        <v>700</v>
      </c>
      <c r="C325" s="30" t="s">
        <v>701</v>
      </c>
      <c r="D325" s="16">
        <v>1783</v>
      </c>
      <c r="E325" s="17">
        <v>2016</v>
      </c>
      <c r="F325" s="17"/>
      <c r="H325" s="18">
        <f>SUM(H326:H327)</f>
        <v>9.99</v>
      </c>
      <c r="I325" s="19"/>
      <c r="J325" s="19"/>
      <c r="K325" s="19"/>
      <c r="L325" s="19"/>
      <c r="M325" s="19"/>
      <c r="N325" s="19"/>
      <c r="O325" s="19"/>
      <c r="P325" s="19"/>
    </row>
    <row r="326" spans="1:16" s="19" customFormat="1" ht="30" customHeight="1" x14ac:dyDescent="0.25">
      <c r="A326" s="20" t="s">
        <v>61</v>
      </c>
      <c r="B326" s="21" t="s">
        <v>702</v>
      </c>
      <c r="C326" s="31" t="s">
        <v>703</v>
      </c>
      <c r="D326" s="23">
        <v>1783</v>
      </c>
      <c r="E326" s="24">
        <v>2016</v>
      </c>
      <c r="F326" s="24"/>
      <c r="H326" s="25">
        <v>8.34</v>
      </c>
      <c r="P326" s="19" t="s">
        <v>704</v>
      </c>
    </row>
    <row r="327" spans="1:16" s="19" customFormat="1" x14ac:dyDescent="0.25">
      <c r="A327" s="20" t="s">
        <v>61</v>
      </c>
      <c r="B327" s="21" t="s">
        <v>705</v>
      </c>
      <c r="C327" s="31" t="s">
        <v>706</v>
      </c>
      <c r="D327" s="23"/>
      <c r="E327" s="24"/>
      <c r="F327" s="24" t="s">
        <v>1266</v>
      </c>
      <c r="H327" s="25">
        <v>1.65</v>
      </c>
      <c r="P327" s="19" t="s">
        <v>707</v>
      </c>
    </row>
    <row r="328" spans="1:16" s="13" customFormat="1" ht="29.25" customHeight="1" x14ac:dyDescent="0.25">
      <c r="A328" s="8" t="s">
        <v>59</v>
      </c>
      <c r="B328" s="14" t="s">
        <v>708</v>
      </c>
      <c r="C328" s="30" t="s">
        <v>709</v>
      </c>
      <c r="D328" s="16" t="s">
        <v>1266</v>
      </c>
      <c r="E328" s="17" t="s">
        <v>1266</v>
      </c>
      <c r="F328" s="17"/>
      <c r="H328" s="18">
        <v>0.11</v>
      </c>
      <c r="I328" s="19"/>
      <c r="J328" s="19"/>
      <c r="K328" s="19"/>
      <c r="L328" s="19"/>
      <c r="M328" s="19"/>
      <c r="N328" s="19"/>
      <c r="O328" s="19"/>
      <c r="P328" s="19" t="s">
        <v>241</v>
      </c>
    </row>
    <row r="329" spans="1:16" s="13" customFormat="1" ht="30" x14ac:dyDescent="0.25">
      <c r="A329" s="8" t="s">
        <v>59</v>
      </c>
      <c r="B329" s="14" t="s">
        <v>710</v>
      </c>
      <c r="C329" s="30" t="s">
        <v>1285</v>
      </c>
      <c r="D329" s="16"/>
      <c r="E329" s="17"/>
      <c r="F329" s="17">
        <v>1597</v>
      </c>
      <c r="G329" s="13">
        <v>2009</v>
      </c>
      <c r="H329" s="18">
        <v>0.12</v>
      </c>
      <c r="I329" s="19"/>
      <c r="J329" s="19"/>
      <c r="K329" s="19"/>
      <c r="L329" s="19"/>
      <c r="M329" s="19"/>
      <c r="N329" s="19"/>
      <c r="O329" s="19"/>
      <c r="P329" s="19" t="s">
        <v>711</v>
      </c>
    </row>
    <row r="330" spans="1:16" s="13" customFormat="1" x14ac:dyDescent="0.25">
      <c r="A330" s="8" t="s">
        <v>59</v>
      </c>
      <c r="B330" s="14" t="s">
        <v>712</v>
      </c>
      <c r="C330" s="30" t="s">
        <v>713</v>
      </c>
      <c r="D330" s="16">
        <v>1498</v>
      </c>
      <c r="E330" s="17">
        <v>1949</v>
      </c>
      <c r="F330" s="17"/>
      <c r="H330" s="18">
        <v>1.6</v>
      </c>
      <c r="I330" s="19"/>
      <c r="J330" s="6" t="s">
        <v>1236</v>
      </c>
      <c r="K330" s="19"/>
      <c r="L330" s="19">
        <v>178576</v>
      </c>
      <c r="M330" s="19"/>
      <c r="N330" s="19"/>
      <c r="O330" s="19"/>
      <c r="P330" s="53" t="s">
        <v>714</v>
      </c>
    </row>
    <row r="331" spans="1:16" s="13" customFormat="1" ht="30" customHeight="1" x14ac:dyDescent="0.25">
      <c r="A331" s="8" t="s">
        <v>59</v>
      </c>
      <c r="B331" s="14" t="s">
        <v>715</v>
      </c>
      <c r="C331" s="30" t="s">
        <v>716</v>
      </c>
      <c r="D331" s="16">
        <v>1074</v>
      </c>
      <c r="E331" s="17">
        <v>2007</v>
      </c>
      <c r="F331" s="17"/>
      <c r="H331" s="18">
        <v>8.84</v>
      </c>
      <c r="I331" s="19"/>
      <c r="J331" s="19"/>
      <c r="K331" s="19"/>
      <c r="L331" s="19"/>
      <c r="M331" s="19"/>
      <c r="N331" s="19"/>
      <c r="O331" s="19"/>
    </row>
    <row r="332" spans="1:16" s="13" customFormat="1" x14ac:dyDescent="0.25">
      <c r="A332" s="8" t="s">
        <v>59</v>
      </c>
      <c r="B332" s="14" t="s">
        <v>717</v>
      </c>
      <c r="C332" s="30" t="s">
        <v>718</v>
      </c>
      <c r="D332" s="16">
        <v>1919</v>
      </c>
      <c r="E332" s="17">
        <v>2004</v>
      </c>
      <c r="F332" s="17"/>
      <c r="H332" s="18">
        <f>H333+H334</f>
        <v>8.58</v>
      </c>
      <c r="I332" s="19"/>
      <c r="J332" s="19"/>
      <c r="K332" s="19"/>
      <c r="L332" s="19"/>
      <c r="M332" s="19"/>
      <c r="N332" s="19"/>
      <c r="O332" s="19"/>
      <c r="P332" s="19" t="s">
        <v>719</v>
      </c>
    </row>
    <row r="333" spans="1:16" s="19" customFormat="1" x14ac:dyDescent="0.25">
      <c r="A333" s="20" t="s">
        <v>61</v>
      </c>
      <c r="B333" s="21" t="s">
        <v>720</v>
      </c>
      <c r="C333" s="31" t="s">
        <v>721</v>
      </c>
      <c r="D333" s="23">
        <v>1891</v>
      </c>
      <c r="E333" s="24">
        <v>2016</v>
      </c>
      <c r="F333" s="24">
        <v>1841</v>
      </c>
      <c r="H333" s="25">
        <v>7.73</v>
      </c>
      <c r="P333" s="19" t="s">
        <v>722</v>
      </c>
    </row>
    <row r="334" spans="1:16" s="19" customFormat="1" x14ac:dyDescent="0.25">
      <c r="A334" s="20" t="s">
        <v>61</v>
      </c>
      <c r="B334" s="21" t="s">
        <v>723</v>
      </c>
      <c r="C334" s="31" t="s">
        <v>724</v>
      </c>
      <c r="D334" s="27">
        <v>1973</v>
      </c>
      <c r="E334" s="24">
        <v>1982</v>
      </c>
      <c r="F334" s="24"/>
      <c r="H334" s="25">
        <v>0.85</v>
      </c>
      <c r="P334" s="19" t="s">
        <v>579</v>
      </c>
    </row>
    <row r="335" spans="1:16" s="19" customFormat="1" x14ac:dyDescent="0.25">
      <c r="A335" s="20" t="s">
        <v>61</v>
      </c>
      <c r="B335" s="21" t="s">
        <v>1332</v>
      </c>
      <c r="C335" s="31" t="s">
        <v>725</v>
      </c>
      <c r="D335" s="27">
        <v>1911</v>
      </c>
      <c r="E335" s="24">
        <v>2019</v>
      </c>
      <c r="F335" s="24"/>
      <c r="H335" s="25"/>
      <c r="M335" s="19">
        <v>288768</v>
      </c>
    </row>
    <row r="336" spans="1:16" s="13" customFormat="1" ht="30" customHeight="1" x14ac:dyDescent="0.25">
      <c r="A336" s="8" t="s">
        <v>59</v>
      </c>
      <c r="B336" s="14" t="s">
        <v>726</v>
      </c>
      <c r="C336" s="30" t="s">
        <v>727</v>
      </c>
      <c r="D336" s="16">
        <v>1299</v>
      </c>
      <c r="E336" s="17">
        <v>2014</v>
      </c>
      <c r="F336" s="17"/>
      <c r="H336" s="18">
        <v>1.05</v>
      </c>
      <c r="I336" s="19"/>
      <c r="J336" s="19"/>
      <c r="K336" s="19"/>
      <c r="L336" s="19"/>
      <c r="M336" s="19"/>
      <c r="N336" s="19"/>
      <c r="O336" s="19"/>
      <c r="P336" s="19"/>
    </row>
    <row r="337" spans="1:16" s="19" customFormat="1" x14ac:dyDescent="0.25">
      <c r="A337" s="20" t="s">
        <v>61</v>
      </c>
      <c r="B337" s="21" t="s">
        <v>728</v>
      </c>
      <c r="C337" s="31" t="s">
        <v>729</v>
      </c>
      <c r="D337" s="23">
        <v>1723</v>
      </c>
      <c r="E337" s="24">
        <v>1990</v>
      </c>
      <c r="F337" s="24"/>
      <c r="H337" s="25">
        <v>0.26</v>
      </c>
      <c r="J337" s="19" t="s">
        <v>730</v>
      </c>
      <c r="P337" s="19" t="s">
        <v>730</v>
      </c>
    </row>
    <row r="338" spans="1:16" s="19" customFormat="1" ht="30" x14ac:dyDescent="0.25">
      <c r="A338" s="20" t="s">
        <v>61</v>
      </c>
      <c r="B338" s="21" t="s">
        <v>731</v>
      </c>
      <c r="C338" s="31" t="s">
        <v>732</v>
      </c>
      <c r="D338" s="23">
        <v>1229</v>
      </c>
      <c r="E338" s="24">
        <v>2014</v>
      </c>
      <c r="F338" s="24"/>
      <c r="H338" s="25">
        <v>0.79</v>
      </c>
      <c r="J338" s="19" t="s">
        <v>733</v>
      </c>
      <c r="M338" s="19">
        <v>4048</v>
      </c>
      <c r="O338" s="19">
        <v>714</v>
      </c>
      <c r="P338" s="19" t="s">
        <v>733</v>
      </c>
    </row>
    <row r="339" spans="1:16" s="13" customFormat="1" ht="30" customHeight="1" x14ac:dyDescent="0.25">
      <c r="A339" s="8" t="s">
        <v>59</v>
      </c>
      <c r="B339" s="14" t="s">
        <v>734</v>
      </c>
      <c r="C339" s="30" t="s">
        <v>735</v>
      </c>
      <c r="D339" s="16">
        <v>1989</v>
      </c>
      <c r="E339" s="17">
        <v>2021</v>
      </c>
      <c r="F339" s="17">
        <v>1945</v>
      </c>
      <c r="G339" s="13">
        <v>1946</v>
      </c>
      <c r="H339" s="18">
        <v>1.74</v>
      </c>
      <c r="I339" s="19"/>
      <c r="J339" s="19" t="s">
        <v>736</v>
      </c>
      <c r="K339" s="19"/>
      <c r="L339" s="19"/>
      <c r="M339" s="19"/>
      <c r="N339" s="19"/>
      <c r="O339" s="19"/>
      <c r="P339" s="19" t="s">
        <v>736</v>
      </c>
    </row>
    <row r="340" spans="1:16" s="13" customFormat="1" ht="60.75" customHeight="1" x14ac:dyDescent="0.25">
      <c r="A340" s="8" t="s">
        <v>59</v>
      </c>
      <c r="B340" s="14" t="s">
        <v>737</v>
      </c>
      <c r="C340" s="30" t="s">
        <v>738</v>
      </c>
      <c r="D340" s="32">
        <v>1777</v>
      </c>
      <c r="E340" s="17">
        <v>2016</v>
      </c>
      <c r="F340" s="17"/>
      <c r="H340" s="18">
        <v>0.75</v>
      </c>
      <c r="I340" s="19"/>
      <c r="J340" s="19"/>
      <c r="K340" s="19"/>
      <c r="L340" s="19"/>
      <c r="M340" s="19"/>
      <c r="N340" s="19"/>
      <c r="O340" s="19"/>
      <c r="P340" s="19" t="s">
        <v>253</v>
      </c>
    </row>
    <row r="341" spans="1:16" s="13" customFormat="1" x14ac:dyDescent="0.25">
      <c r="A341" s="8" t="s">
        <v>59</v>
      </c>
      <c r="B341" s="14" t="s">
        <v>739</v>
      </c>
      <c r="C341" s="30" t="s">
        <v>740</v>
      </c>
      <c r="D341" s="16">
        <v>1965</v>
      </c>
      <c r="E341" s="17">
        <v>1995</v>
      </c>
      <c r="F341" s="17"/>
      <c r="H341" s="18">
        <v>0.7</v>
      </c>
      <c r="I341" s="19"/>
      <c r="J341" s="19"/>
      <c r="K341" s="19"/>
      <c r="L341" s="19"/>
      <c r="M341" s="19"/>
      <c r="N341" s="19"/>
      <c r="O341" s="19"/>
      <c r="P341" s="19" t="s">
        <v>1207</v>
      </c>
    </row>
    <row r="342" spans="1:16" s="13" customFormat="1" ht="45" customHeight="1" x14ac:dyDescent="0.25">
      <c r="A342" s="8" t="s">
        <v>59</v>
      </c>
      <c r="B342" s="14" t="s">
        <v>741</v>
      </c>
      <c r="C342" s="30" t="s">
        <v>742</v>
      </c>
      <c r="D342" s="16">
        <v>1977</v>
      </c>
      <c r="E342" s="17">
        <v>2009</v>
      </c>
      <c r="F342" s="17"/>
      <c r="H342" s="18">
        <f>SUM(H343:H348)</f>
        <v>5.7600000000000007</v>
      </c>
      <c r="I342" s="19"/>
      <c r="J342" s="19"/>
      <c r="K342" s="19"/>
      <c r="L342" s="19"/>
      <c r="M342" s="19"/>
      <c r="N342" s="19"/>
      <c r="O342" s="19"/>
      <c r="P342" s="19"/>
    </row>
    <row r="343" spans="1:16" s="19" customFormat="1" x14ac:dyDescent="0.25">
      <c r="A343" s="20" t="s">
        <v>61</v>
      </c>
      <c r="B343" s="21" t="s">
        <v>743</v>
      </c>
      <c r="C343" s="31" t="s">
        <v>744</v>
      </c>
      <c r="D343" s="23">
        <v>1997</v>
      </c>
      <c r="E343" s="24">
        <v>2000</v>
      </c>
      <c r="F343" s="24"/>
      <c r="H343" s="25">
        <v>1.89</v>
      </c>
      <c r="J343" s="19" t="s">
        <v>745</v>
      </c>
      <c r="P343" s="19" t="s">
        <v>683</v>
      </c>
    </row>
    <row r="344" spans="1:16" s="19" customFormat="1" x14ac:dyDescent="0.25">
      <c r="A344" s="20" t="s">
        <v>61</v>
      </c>
      <c r="B344" s="21" t="s">
        <v>746</v>
      </c>
      <c r="C344" s="31" t="s">
        <v>747</v>
      </c>
      <c r="D344" s="23">
        <v>1990</v>
      </c>
      <c r="E344" s="24">
        <v>1991</v>
      </c>
      <c r="F344" s="24"/>
      <c r="H344" s="25">
        <v>0.11</v>
      </c>
      <c r="J344" s="19" t="s">
        <v>748</v>
      </c>
      <c r="P344" s="19" t="s">
        <v>241</v>
      </c>
    </row>
    <row r="345" spans="1:16" s="19" customFormat="1" ht="45" x14ac:dyDescent="0.25">
      <c r="A345" s="20" t="s">
        <v>61</v>
      </c>
      <c r="B345" s="21" t="s">
        <v>749</v>
      </c>
      <c r="C345" s="31" t="s">
        <v>750</v>
      </c>
      <c r="D345" s="27">
        <v>1975</v>
      </c>
      <c r="E345" s="24">
        <v>2020</v>
      </c>
      <c r="F345" s="24"/>
      <c r="H345" s="25">
        <v>1.24</v>
      </c>
      <c r="J345" s="53" t="s">
        <v>751</v>
      </c>
      <c r="M345" s="19">
        <v>44032</v>
      </c>
    </row>
    <row r="346" spans="1:16" s="19" customFormat="1" ht="30" x14ac:dyDescent="0.25">
      <c r="A346" s="20" t="s">
        <v>61</v>
      </c>
      <c r="B346" s="21" t="s">
        <v>752</v>
      </c>
      <c r="C346" s="31" t="s">
        <v>753</v>
      </c>
      <c r="D346" s="27">
        <v>2001</v>
      </c>
      <c r="E346" s="24">
        <v>2005</v>
      </c>
      <c r="F346" s="24"/>
      <c r="H346" s="25">
        <v>1.56</v>
      </c>
      <c r="J346" s="53" t="s">
        <v>754</v>
      </c>
      <c r="P346" s="19" t="s">
        <v>755</v>
      </c>
    </row>
    <row r="347" spans="1:16" s="19" customFormat="1" x14ac:dyDescent="0.25">
      <c r="A347" s="20" t="s">
        <v>61</v>
      </c>
      <c r="B347" s="21" t="s">
        <v>756</v>
      </c>
      <c r="C347" s="31" t="s">
        <v>757</v>
      </c>
      <c r="D347" s="27">
        <v>2000</v>
      </c>
      <c r="E347" s="24">
        <v>2002</v>
      </c>
      <c r="F347" s="24"/>
      <c r="H347" s="25">
        <v>0.36</v>
      </c>
      <c r="J347" s="19" t="s">
        <v>758</v>
      </c>
      <c r="P347" s="19" t="s">
        <v>191</v>
      </c>
    </row>
    <row r="348" spans="1:16" s="19" customFormat="1" x14ac:dyDescent="0.25">
      <c r="A348" s="20" t="s">
        <v>61</v>
      </c>
      <c r="B348" s="21" t="s">
        <v>1286</v>
      </c>
      <c r="C348" s="31" t="s">
        <v>1287</v>
      </c>
      <c r="D348" s="27">
        <v>1997</v>
      </c>
      <c r="E348" s="24">
        <v>1999</v>
      </c>
      <c r="F348" s="24"/>
      <c r="H348" s="25">
        <v>0.6</v>
      </c>
      <c r="P348" s="19" t="s">
        <v>579</v>
      </c>
    </row>
    <row r="349" spans="1:16" s="19" customFormat="1" x14ac:dyDescent="0.25">
      <c r="A349" s="20"/>
      <c r="B349" s="21"/>
      <c r="C349" s="31"/>
      <c r="D349" s="27"/>
      <c r="E349" s="24"/>
      <c r="F349" s="24"/>
      <c r="H349" s="25"/>
    </row>
    <row r="350" spans="1:16" s="19" customFormat="1" ht="30" x14ac:dyDescent="0.25">
      <c r="A350" s="8" t="s">
        <v>59</v>
      </c>
      <c r="B350" s="14" t="s">
        <v>759</v>
      </c>
      <c r="C350" s="30" t="s">
        <v>760</v>
      </c>
      <c r="D350" s="32">
        <v>1833</v>
      </c>
      <c r="E350" s="17">
        <v>2018</v>
      </c>
      <c r="F350" s="24"/>
      <c r="H350" s="25">
        <v>3.46</v>
      </c>
    </row>
    <row r="351" spans="1:16" s="19" customFormat="1" x14ac:dyDescent="0.25">
      <c r="A351" s="20"/>
      <c r="B351" s="21"/>
      <c r="C351" s="31"/>
      <c r="D351" s="27"/>
      <c r="E351" s="24"/>
      <c r="F351" s="24"/>
      <c r="H351" s="25"/>
    </row>
    <row r="352" spans="1:16" s="13" customFormat="1" ht="45" x14ac:dyDescent="0.25">
      <c r="A352" s="8" t="s">
        <v>57</v>
      </c>
      <c r="B352" s="14" t="s">
        <v>761</v>
      </c>
      <c r="C352" s="30" t="s">
        <v>762</v>
      </c>
      <c r="D352" s="16">
        <v>1919</v>
      </c>
      <c r="E352" s="17">
        <v>1919</v>
      </c>
      <c r="F352" s="17"/>
      <c r="H352" s="18">
        <v>0.15</v>
      </c>
      <c r="I352" s="19"/>
      <c r="J352" s="19"/>
      <c r="K352" s="19"/>
      <c r="L352" s="19"/>
      <c r="M352" s="19"/>
      <c r="N352" s="19"/>
      <c r="O352" s="19"/>
      <c r="P352" s="19"/>
    </row>
    <row r="353" spans="1:16" s="13" customFormat="1" ht="30" customHeight="1" x14ac:dyDescent="0.25">
      <c r="A353" s="8" t="s">
        <v>59</v>
      </c>
      <c r="B353" s="14" t="s">
        <v>763</v>
      </c>
      <c r="C353" s="30" t="s">
        <v>764</v>
      </c>
      <c r="D353" s="16">
        <v>1919</v>
      </c>
      <c r="E353" s="17">
        <v>1919</v>
      </c>
      <c r="F353" s="34"/>
      <c r="H353" s="18">
        <v>0.15</v>
      </c>
      <c r="I353" s="19"/>
      <c r="J353" s="19"/>
      <c r="K353" s="19"/>
      <c r="L353" s="19"/>
      <c r="M353" s="19"/>
      <c r="N353" s="19"/>
      <c r="O353" s="19"/>
      <c r="P353" s="19" t="s">
        <v>1208</v>
      </c>
    </row>
    <row r="354" spans="1:16" s="19" customFormat="1" x14ac:dyDescent="0.25">
      <c r="A354" s="20"/>
      <c r="B354" s="21" t="s">
        <v>555</v>
      </c>
      <c r="C354" s="31"/>
      <c r="D354" s="23"/>
      <c r="E354" s="24"/>
      <c r="F354" s="24"/>
      <c r="H354" s="25"/>
    </row>
    <row r="355" spans="1:16" s="13" customFormat="1" ht="45" x14ac:dyDescent="0.25">
      <c r="A355" s="8" t="s">
        <v>57</v>
      </c>
      <c r="B355" s="14" t="s">
        <v>765</v>
      </c>
      <c r="C355" s="30" t="s">
        <v>766</v>
      </c>
      <c r="D355" s="16">
        <v>1945</v>
      </c>
      <c r="E355" s="17">
        <v>1990</v>
      </c>
      <c r="F355" s="17"/>
      <c r="H355" s="18">
        <f>SUM(H356+H359+H364+H365+H366)</f>
        <v>24.61</v>
      </c>
      <c r="I355" s="19"/>
      <c r="J355" s="19"/>
      <c r="K355" s="19"/>
      <c r="L355" s="19"/>
      <c r="M355" s="19"/>
      <c r="N355" s="19"/>
      <c r="O355" s="19"/>
      <c r="P355" s="19"/>
    </row>
    <row r="356" spans="1:16" s="13" customFormat="1" x14ac:dyDescent="0.25">
      <c r="A356" s="8" t="s">
        <v>59</v>
      </c>
      <c r="B356" s="14" t="s">
        <v>767</v>
      </c>
      <c r="C356" s="30" t="s">
        <v>768</v>
      </c>
      <c r="D356" s="16">
        <v>1945</v>
      </c>
      <c r="E356" s="17">
        <v>1949</v>
      </c>
      <c r="F356" s="17"/>
      <c r="H356" s="18">
        <v>0.42</v>
      </c>
      <c r="I356" s="19"/>
      <c r="J356" s="19"/>
      <c r="K356" s="19"/>
      <c r="L356" s="19"/>
      <c r="M356" s="19"/>
      <c r="N356" s="19"/>
      <c r="O356" s="19"/>
      <c r="P356" s="19"/>
    </row>
    <row r="357" spans="1:16" s="19" customFormat="1" x14ac:dyDescent="0.25">
      <c r="A357" s="20" t="s">
        <v>61</v>
      </c>
      <c r="B357" s="21" t="s">
        <v>769</v>
      </c>
      <c r="C357" s="31" t="s">
        <v>248</v>
      </c>
      <c r="D357" s="23">
        <v>1945</v>
      </c>
      <c r="E357" s="24">
        <v>1949</v>
      </c>
      <c r="F357" s="24"/>
      <c r="H357" s="25">
        <v>0.18</v>
      </c>
      <c r="P357" s="19" t="s">
        <v>208</v>
      </c>
    </row>
    <row r="358" spans="1:16" s="19" customFormat="1" x14ac:dyDescent="0.25">
      <c r="A358" s="20" t="s">
        <v>61</v>
      </c>
      <c r="B358" s="21" t="s">
        <v>770</v>
      </c>
      <c r="C358" s="31" t="s">
        <v>250</v>
      </c>
      <c r="D358" s="23">
        <v>1945</v>
      </c>
      <c r="E358" s="24">
        <v>1949</v>
      </c>
      <c r="F358" s="24"/>
      <c r="H358" s="25">
        <v>0.24</v>
      </c>
      <c r="P358" s="19" t="s">
        <v>208</v>
      </c>
    </row>
    <row r="359" spans="1:16" s="13" customFormat="1" x14ac:dyDescent="0.25">
      <c r="A359" s="8" t="s">
        <v>59</v>
      </c>
      <c r="B359" s="14" t="s">
        <v>771</v>
      </c>
      <c r="C359" s="30" t="s">
        <v>772</v>
      </c>
      <c r="D359" s="16">
        <v>1945</v>
      </c>
      <c r="E359" s="17">
        <v>1948</v>
      </c>
      <c r="F359" s="17"/>
      <c r="H359" s="18">
        <v>1.97</v>
      </c>
      <c r="I359" s="19"/>
      <c r="J359" s="19"/>
      <c r="K359" s="19"/>
      <c r="L359" s="19"/>
      <c r="M359" s="19"/>
      <c r="N359" s="19"/>
      <c r="O359" s="19"/>
    </row>
    <row r="360" spans="1:16" s="19" customFormat="1" ht="30" x14ac:dyDescent="0.25">
      <c r="A360" s="20" t="s">
        <v>61</v>
      </c>
      <c r="B360" s="21" t="s">
        <v>773</v>
      </c>
      <c r="C360" s="47" t="s">
        <v>774</v>
      </c>
      <c r="D360" s="23">
        <v>1945</v>
      </c>
      <c r="E360" s="24">
        <v>1947</v>
      </c>
      <c r="F360" s="48"/>
      <c r="H360" s="25">
        <v>1.53</v>
      </c>
      <c r="P360" s="53" t="s">
        <v>1209</v>
      </c>
    </row>
    <row r="361" spans="1:16" s="19" customFormat="1" ht="30" x14ac:dyDescent="0.25">
      <c r="A361" s="20" t="s">
        <v>61</v>
      </c>
      <c r="B361" s="21" t="s">
        <v>775</v>
      </c>
      <c r="C361" s="31" t="s">
        <v>776</v>
      </c>
      <c r="D361" s="23">
        <v>1945</v>
      </c>
      <c r="E361" s="24">
        <v>1946</v>
      </c>
      <c r="F361" s="24"/>
      <c r="H361" s="25">
        <v>0.02</v>
      </c>
      <c r="P361" s="19" t="s">
        <v>241</v>
      </c>
    </row>
    <row r="362" spans="1:16" s="19" customFormat="1" ht="45" x14ac:dyDescent="0.25">
      <c r="A362" s="20" t="s">
        <v>61</v>
      </c>
      <c r="B362" s="21" t="s">
        <v>777</v>
      </c>
      <c r="C362" s="31" t="s">
        <v>778</v>
      </c>
      <c r="D362" s="23">
        <v>1946</v>
      </c>
      <c r="E362" s="24">
        <v>1947</v>
      </c>
      <c r="F362" s="24"/>
      <c r="H362" s="25">
        <v>0.02</v>
      </c>
    </row>
    <row r="363" spans="1:16" s="19" customFormat="1" ht="30" x14ac:dyDescent="0.25">
      <c r="A363" s="20" t="s">
        <v>61</v>
      </c>
      <c r="B363" s="21" t="s">
        <v>779</v>
      </c>
      <c r="C363" s="31" t="s">
        <v>780</v>
      </c>
      <c r="D363" s="23">
        <v>1948</v>
      </c>
      <c r="E363" s="24">
        <v>1948</v>
      </c>
      <c r="F363" s="36"/>
      <c r="H363" s="25">
        <v>0.4</v>
      </c>
      <c r="P363" s="19" t="s">
        <v>211</v>
      </c>
    </row>
    <row r="364" spans="1:16" s="13" customFormat="1" x14ac:dyDescent="0.25">
      <c r="A364" s="8" t="s">
        <v>59</v>
      </c>
      <c r="B364" s="14" t="s">
        <v>781</v>
      </c>
      <c r="C364" s="30" t="s">
        <v>782</v>
      </c>
      <c r="D364" s="16">
        <v>1945</v>
      </c>
      <c r="E364" s="17">
        <v>1946</v>
      </c>
      <c r="F364" s="17"/>
      <c r="H364" s="18">
        <v>0.02</v>
      </c>
      <c r="I364" s="19"/>
      <c r="J364" s="19"/>
      <c r="K364" s="19"/>
      <c r="L364" s="19"/>
      <c r="M364" s="19"/>
      <c r="N364" s="19"/>
      <c r="O364" s="19"/>
      <c r="P364" s="19" t="s">
        <v>241</v>
      </c>
    </row>
    <row r="365" spans="1:16" s="13" customFormat="1" ht="30" x14ac:dyDescent="0.25">
      <c r="A365" s="8" t="s">
        <v>59</v>
      </c>
      <c r="B365" s="14" t="s">
        <v>783</v>
      </c>
      <c r="C365" s="30" t="s">
        <v>784</v>
      </c>
      <c r="D365" s="16">
        <v>1958</v>
      </c>
      <c r="E365" s="17">
        <v>1989</v>
      </c>
      <c r="F365" s="17"/>
      <c r="H365" s="18">
        <v>16.079999999999998</v>
      </c>
      <c r="I365" s="19"/>
      <c r="J365" s="19"/>
      <c r="K365" s="19"/>
      <c r="L365" s="19"/>
      <c r="M365" s="19"/>
      <c r="N365" s="19"/>
      <c r="O365" s="19"/>
      <c r="P365" s="53" t="s">
        <v>1210</v>
      </c>
    </row>
    <row r="366" spans="1:16" s="13" customFormat="1" ht="30" x14ac:dyDescent="0.25">
      <c r="A366" s="8" t="s">
        <v>59</v>
      </c>
      <c r="B366" s="14" t="s">
        <v>785</v>
      </c>
      <c r="C366" s="30" t="s">
        <v>786</v>
      </c>
      <c r="D366" s="16">
        <v>1957</v>
      </c>
      <c r="E366" s="17">
        <v>1990</v>
      </c>
      <c r="F366" s="17"/>
      <c r="H366" s="18">
        <v>6.12</v>
      </c>
      <c r="I366" s="19"/>
      <c r="J366" s="19"/>
      <c r="K366" s="19"/>
      <c r="L366" s="19"/>
      <c r="M366" s="19"/>
      <c r="N366" s="19"/>
      <c r="O366" s="19"/>
      <c r="P366" s="19" t="s">
        <v>787</v>
      </c>
    </row>
    <row r="367" spans="1:16" s="19" customFormat="1" x14ac:dyDescent="0.25">
      <c r="A367" s="20"/>
      <c r="B367" s="21"/>
      <c r="C367" s="31"/>
      <c r="D367" s="23"/>
      <c r="E367" s="24"/>
      <c r="F367" s="24"/>
      <c r="H367" s="25"/>
    </row>
    <row r="368" spans="1:16" s="13" customFormat="1" x14ac:dyDescent="0.25">
      <c r="A368" s="8" t="s">
        <v>57</v>
      </c>
      <c r="B368" s="14" t="s">
        <v>788</v>
      </c>
      <c r="C368" s="30" t="s">
        <v>789</v>
      </c>
      <c r="D368" s="16">
        <v>1945</v>
      </c>
      <c r="E368" s="17">
        <v>1990</v>
      </c>
      <c r="F368" s="17"/>
      <c r="H368" s="18">
        <f>SUM(H369+H372+H373+H377+H384+H385+H389+H393+H397+H398+H399+H405+H406+H407+H408)</f>
        <v>224.51000000000002</v>
      </c>
      <c r="I368" s="19"/>
      <c r="J368" s="19"/>
      <c r="K368" s="19"/>
      <c r="L368" s="19"/>
      <c r="M368" s="19"/>
      <c r="N368" s="19"/>
      <c r="O368" s="19"/>
      <c r="P368" s="19"/>
    </row>
    <row r="369" spans="1:16" s="13" customFormat="1" ht="30" customHeight="1" x14ac:dyDescent="0.25">
      <c r="A369" s="8" t="s">
        <v>59</v>
      </c>
      <c r="B369" s="14" t="s">
        <v>790</v>
      </c>
      <c r="C369" s="30" t="s">
        <v>791</v>
      </c>
      <c r="D369" s="16">
        <v>1950</v>
      </c>
      <c r="E369" s="17">
        <v>1990</v>
      </c>
      <c r="F369" s="17"/>
      <c r="H369" s="18">
        <v>2.68</v>
      </c>
      <c r="I369" s="19"/>
      <c r="J369" s="19"/>
      <c r="K369" s="19"/>
      <c r="L369" s="19"/>
      <c r="M369" s="19"/>
      <c r="N369" s="19"/>
      <c r="O369" s="19"/>
      <c r="P369" s="19"/>
    </row>
    <row r="370" spans="1:16" s="19" customFormat="1" x14ac:dyDescent="0.25">
      <c r="A370" s="20" t="s">
        <v>61</v>
      </c>
      <c r="B370" s="21" t="s">
        <v>792</v>
      </c>
      <c r="C370" s="31" t="s">
        <v>90</v>
      </c>
      <c r="D370" s="23">
        <v>1950</v>
      </c>
      <c r="E370" s="24">
        <v>1990</v>
      </c>
      <c r="F370" s="24"/>
      <c r="H370" s="25">
        <v>2.0299999999999998</v>
      </c>
      <c r="P370" s="53" t="s">
        <v>1211</v>
      </c>
    </row>
    <row r="371" spans="1:16" s="19" customFormat="1" x14ac:dyDescent="0.25">
      <c r="A371" s="20" t="s">
        <v>61</v>
      </c>
      <c r="B371" s="21" t="s">
        <v>793</v>
      </c>
      <c r="C371" s="31" t="s">
        <v>794</v>
      </c>
      <c r="D371" s="23">
        <v>1951</v>
      </c>
      <c r="E371" s="24">
        <v>1990</v>
      </c>
      <c r="F371" s="24"/>
      <c r="H371" s="25">
        <v>0.65</v>
      </c>
      <c r="P371" s="19" t="s">
        <v>1212</v>
      </c>
    </row>
    <row r="372" spans="1:16" s="13" customFormat="1" ht="59.25" customHeight="1" x14ac:dyDescent="0.25">
      <c r="A372" s="8" t="s">
        <v>59</v>
      </c>
      <c r="B372" s="14" t="s">
        <v>795</v>
      </c>
      <c r="C372" s="30" t="s">
        <v>796</v>
      </c>
      <c r="D372" s="16">
        <v>1950</v>
      </c>
      <c r="E372" s="17">
        <v>1990</v>
      </c>
      <c r="F372" s="17"/>
      <c r="H372" s="18">
        <v>2.78</v>
      </c>
      <c r="I372" s="19"/>
      <c r="J372" s="19"/>
      <c r="K372" s="19"/>
      <c r="L372" s="19"/>
      <c r="M372" s="19"/>
      <c r="N372" s="19"/>
      <c r="O372" s="19"/>
      <c r="P372" s="53" t="s">
        <v>1213</v>
      </c>
    </row>
    <row r="373" spans="1:16" s="13" customFormat="1" ht="30" customHeight="1" x14ac:dyDescent="0.25">
      <c r="A373" s="8" t="s">
        <v>59</v>
      </c>
      <c r="B373" s="14" t="s">
        <v>797</v>
      </c>
      <c r="C373" s="30" t="s">
        <v>798</v>
      </c>
      <c r="D373" s="16">
        <v>1947</v>
      </c>
      <c r="E373" s="17">
        <v>1990</v>
      </c>
      <c r="F373" s="17"/>
      <c r="H373" s="18">
        <f>SUM(H374:H376)</f>
        <v>19.12</v>
      </c>
      <c r="I373" s="19"/>
      <c r="J373" s="19"/>
      <c r="K373" s="19"/>
      <c r="L373" s="19"/>
      <c r="M373" s="19"/>
      <c r="N373" s="19"/>
      <c r="O373" s="19"/>
    </row>
    <row r="374" spans="1:16" s="19" customFormat="1" x14ac:dyDescent="0.25">
      <c r="A374" s="20" t="s">
        <v>61</v>
      </c>
      <c r="B374" s="21" t="s">
        <v>799</v>
      </c>
      <c r="C374" s="31" t="s">
        <v>800</v>
      </c>
      <c r="D374" s="23">
        <v>1947</v>
      </c>
      <c r="E374" s="24">
        <v>1983</v>
      </c>
      <c r="F374" s="24"/>
      <c r="H374" s="25">
        <v>2.7</v>
      </c>
      <c r="P374" s="19" t="s">
        <v>338</v>
      </c>
    </row>
    <row r="375" spans="1:16" s="19" customFormat="1" x14ac:dyDescent="0.25">
      <c r="A375" s="20" t="s">
        <v>61</v>
      </c>
      <c r="B375" s="21" t="s">
        <v>801</v>
      </c>
      <c r="C375" s="31" t="s">
        <v>295</v>
      </c>
      <c r="D375" s="23">
        <v>1950</v>
      </c>
      <c r="E375" s="24">
        <v>1990</v>
      </c>
      <c r="F375" s="24"/>
      <c r="H375" s="25">
        <v>10.44</v>
      </c>
      <c r="P375" s="53" t="s">
        <v>1214</v>
      </c>
    </row>
    <row r="376" spans="1:16" s="19" customFormat="1" x14ac:dyDescent="0.25">
      <c r="A376" s="20" t="s">
        <v>61</v>
      </c>
      <c r="B376" s="21" t="s">
        <v>802</v>
      </c>
      <c r="C376" s="31" t="s">
        <v>803</v>
      </c>
      <c r="D376" s="23">
        <v>1950</v>
      </c>
      <c r="E376" s="24">
        <v>1990</v>
      </c>
      <c r="F376" s="24"/>
      <c r="H376" s="25">
        <v>5.98</v>
      </c>
      <c r="P376" s="19" t="s">
        <v>804</v>
      </c>
    </row>
    <row r="377" spans="1:16" s="13" customFormat="1" ht="59.25" customHeight="1" x14ac:dyDescent="0.25">
      <c r="A377" s="8" t="s">
        <v>59</v>
      </c>
      <c r="B377" s="14" t="s">
        <v>805</v>
      </c>
      <c r="C377" s="30" t="s">
        <v>806</v>
      </c>
      <c r="D377" s="16">
        <v>1950</v>
      </c>
      <c r="E377" s="17">
        <v>1990</v>
      </c>
      <c r="F377" s="17"/>
      <c r="H377" s="18">
        <f>SUM(H378:H383)</f>
        <v>30.81</v>
      </c>
      <c r="I377" s="19"/>
      <c r="J377" s="19"/>
      <c r="K377" s="19"/>
      <c r="L377" s="19"/>
      <c r="M377" s="19"/>
      <c r="N377" s="19"/>
      <c r="O377" s="19"/>
      <c r="P377" s="19"/>
    </row>
    <row r="378" spans="1:16" s="19" customFormat="1" x14ac:dyDescent="0.25">
      <c r="A378" s="20" t="s">
        <v>61</v>
      </c>
      <c r="B378" s="21" t="s">
        <v>807</v>
      </c>
      <c r="C378" s="31" t="s">
        <v>808</v>
      </c>
      <c r="D378" s="23">
        <v>1951</v>
      </c>
      <c r="E378" s="24">
        <v>1956</v>
      </c>
      <c r="F378" s="24"/>
      <c r="H378" s="25">
        <v>0.4</v>
      </c>
      <c r="P378" s="19" t="s">
        <v>211</v>
      </c>
    </row>
    <row r="379" spans="1:16" s="19" customFormat="1" x14ac:dyDescent="0.25">
      <c r="A379" s="20" t="s">
        <v>61</v>
      </c>
      <c r="B379" s="21" t="s">
        <v>809</v>
      </c>
      <c r="C379" s="31" t="s">
        <v>295</v>
      </c>
      <c r="D379" s="23">
        <v>1950</v>
      </c>
      <c r="E379" s="24">
        <v>1990</v>
      </c>
      <c r="F379" s="24"/>
      <c r="H379" s="25">
        <v>21.96</v>
      </c>
      <c r="P379" s="19" t="s">
        <v>1215</v>
      </c>
    </row>
    <row r="380" spans="1:16" s="19" customFormat="1" x14ac:dyDescent="0.25">
      <c r="A380" s="20" t="s">
        <v>61</v>
      </c>
      <c r="B380" s="21" t="s">
        <v>810</v>
      </c>
      <c r="C380" s="31" t="s">
        <v>811</v>
      </c>
      <c r="D380" s="23">
        <v>1952</v>
      </c>
      <c r="E380" s="24">
        <v>1959</v>
      </c>
      <c r="F380" s="24"/>
      <c r="H380" s="25">
        <v>1.02</v>
      </c>
      <c r="P380" s="19" t="s">
        <v>1216</v>
      </c>
    </row>
    <row r="381" spans="1:16" s="19" customFormat="1" x14ac:dyDescent="0.25">
      <c r="A381" s="20" t="s">
        <v>61</v>
      </c>
      <c r="B381" s="21" t="s">
        <v>812</v>
      </c>
      <c r="C381" s="31" t="s">
        <v>813</v>
      </c>
      <c r="D381" s="23">
        <v>1950</v>
      </c>
      <c r="E381" s="24">
        <v>1970</v>
      </c>
      <c r="F381" s="24"/>
      <c r="H381" s="25">
        <v>2.91</v>
      </c>
      <c r="P381" s="19" t="s">
        <v>1217</v>
      </c>
    </row>
    <row r="382" spans="1:16" s="19" customFormat="1" x14ac:dyDescent="0.25">
      <c r="A382" s="20" t="s">
        <v>61</v>
      </c>
      <c r="B382" s="21" t="s">
        <v>814</v>
      </c>
      <c r="C382" s="31" t="s">
        <v>815</v>
      </c>
      <c r="D382" s="23">
        <v>1953</v>
      </c>
      <c r="E382" s="24">
        <v>1990</v>
      </c>
      <c r="F382" s="24"/>
      <c r="H382" s="25">
        <v>1.72</v>
      </c>
      <c r="P382" s="19" t="s">
        <v>398</v>
      </c>
    </row>
    <row r="383" spans="1:16" s="19" customFormat="1" x14ac:dyDescent="0.25">
      <c r="A383" s="20" t="s">
        <v>61</v>
      </c>
      <c r="B383" s="21" t="s">
        <v>816</v>
      </c>
      <c r="C383" s="31" t="s">
        <v>803</v>
      </c>
      <c r="D383" s="23">
        <v>1953</v>
      </c>
      <c r="E383" s="24">
        <v>1990</v>
      </c>
      <c r="F383" s="24"/>
      <c r="H383" s="25">
        <v>2.8</v>
      </c>
      <c r="P383" s="19" t="s">
        <v>817</v>
      </c>
    </row>
    <row r="384" spans="1:16" s="13" customFormat="1" ht="59.25" customHeight="1" x14ac:dyDescent="0.25">
      <c r="A384" s="8" t="s">
        <v>59</v>
      </c>
      <c r="B384" s="14" t="s">
        <v>818</v>
      </c>
      <c r="C384" s="30" t="s">
        <v>819</v>
      </c>
      <c r="D384" s="16">
        <v>1950</v>
      </c>
      <c r="E384" s="17">
        <v>1956</v>
      </c>
      <c r="F384" s="17"/>
      <c r="H384" s="18">
        <v>0.1</v>
      </c>
      <c r="I384" s="19"/>
      <c r="J384" s="19"/>
      <c r="K384" s="19"/>
      <c r="L384" s="19"/>
      <c r="M384" s="19"/>
      <c r="N384" s="19"/>
      <c r="O384" s="19"/>
      <c r="P384" s="19" t="s">
        <v>241</v>
      </c>
    </row>
    <row r="385" spans="1:16" s="13" customFormat="1" ht="59.25" customHeight="1" x14ac:dyDescent="0.25">
      <c r="A385" s="8" t="s">
        <v>59</v>
      </c>
      <c r="B385" s="14" t="s">
        <v>820</v>
      </c>
      <c r="C385" s="30" t="s">
        <v>821</v>
      </c>
      <c r="D385" s="16">
        <v>1949</v>
      </c>
      <c r="E385" s="17">
        <v>1990</v>
      </c>
      <c r="F385" s="17"/>
      <c r="H385" s="18">
        <f>SUM(H386:H388)</f>
        <v>49.79</v>
      </c>
      <c r="I385" s="19"/>
      <c r="J385" s="19"/>
      <c r="K385" s="19"/>
      <c r="L385" s="19"/>
      <c r="M385" s="19"/>
      <c r="N385" s="19"/>
      <c r="O385" s="19"/>
      <c r="P385" s="19"/>
    </row>
    <row r="386" spans="1:16" s="19" customFormat="1" ht="15" customHeight="1" x14ac:dyDescent="0.25">
      <c r="A386" s="20" t="s">
        <v>61</v>
      </c>
      <c r="B386" s="21" t="s">
        <v>822</v>
      </c>
      <c r="C386" s="31" t="s">
        <v>823</v>
      </c>
      <c r="D386" s="23">
        <v>1950</v>
      </c>
      <c r="E386" s="24">
        <v>1957</v>
      </c>
      <c r="F386" s="24"/>
      <c r="H386" s="25">
        <v>0.1</v>
      </c>
      <c r="P386" s="19" t="s">
        <v>241</v>
      </c>
    </row>
    <row r="387" spans="1:16" s="19" customFormat="1" x14ac:dyDescent="0.25">
      <c r="A387" s="20" t="s">
        <v>61</v>
      </c>
      <c r="B387" s="21" t="s">
        <v>824</v>
      </c>
      <c r="C387" s="31" t="s">
        <v>295</v>
      </c>
      <c r="D387" s="23">
        <v>1949</v>
      </c>
      <c r="E387" s="24">
        <v>1990</v>
      </c>
      <c r="F387" s="24"/>
      <c r="H387" s="25">
        <v>23.79</v>
      </c>
      <c r="P387" s="19" t="s">
        <v>1218</v>
      </c>
    </row>
    <row r="388" spans="1:16" s="19" customFormat="1" x14ac:dyDescent="0.25">
      <c r="A388" s="20" t="s">
        <v>61</v>
      </c>
      <c r="B388" s="21" t="s">
        <v>825</v>
      </c>
      <c r="C388" s="31" t="s">
        <v>826</v>
      </c>
      <c r="D388" s="23">
        <v>1949</v>
      </c>
      <c r="E388" s="24">
        <v>1990</v>
      </c>
      <c r="F388" s="24"/>
      <c r="H388" s="25">
        <v>25.9</v>
      </c>
      <c r="P388" s="19" t="s">
        <v>1219</v>
      </c>
    </row>
    <row r="389" spans="1:16" s="13" customFormat="1" ht="59.25" customHeight="1" x14ac:dyDescent="0.25">
      <c r="A389" s="8" t="s">
        <v>59</v>
      </c>
      <c r="B389" s="14" t="s">
        <v>827</v>
      </c>
      <c r="C389" s="30" t="s">
        <v>828</v>
      </c>
      <c r="D389" s="16">
        <v>1950</v>
      </c>
      <c r="E389" s="17">
        <v>1990</v>
      </c>
      <c r="F389" s="17"/>
      <c r="H389" s="18">
        <v>74.36</v>
      </c>
      <c r="I389" s="19"/>
      <c r="J389" s="19"/>
      <c r="K389" s="19"/>
      <c r="L389" s="19"/>
      <c r="M389" s="19"/>
      <c r="N389" s="19"/>
      <c r="O389" s="19"/>
      <c r="P389" s="19"/>
    </row>
    <row r="390" spans="1:16" s="19" customFormat="1" ht="30" x14ac:dyDescent="0.25">
      <c r="A390" s="20" t="s">
        <v>61</v>
      </c>
      <c r="B390" s="21" t="s">
        <v>829</v>
      </c>
      <c r="C390" s="31" t="s">
        <v>830</v>
      </c>
      <c r="D390" s="23">
        <v>1950</v>
      </c>
      <c r="E390" s="24">
        <v>1953</v>
      </c>
      <c r="F390" s="24"/>
      <c r="H390" s="25">
        <v>2.2000000000000002</v>
      </c>
      <c r="P390" s="19" t="s">
        <v>661</v>
      </c>
    </row>
    <row r="391" spans="1:16" s="19" customFormat="1" ht="30" x14ac:dyDescent="0.25">
      <c r="A391" s="20" t="s">
        <v>61</v>
      </c>
      <c r="B391" s="21" t="s">
        <v>831</v>
      </c>
      <c r="C391" s="31" t="s">
        <v>832</v>
      </c>
      <c r="D391" s="23">
        <v>1954</v>
      </c>
      <c r="E391" s="24">
        <v>1956</v>
      </c>
      <c r="F391" s="24"/>
      <c r="H391" s="25">
        <v>2.1</v>
      </c>
      <c r="P391" s="19" t="s">
        <v>833</v>
      </c>
    </row>
    <row r="392" spans="1:16" s="19" customFormat="1" x14ac:dyDescent="0.25">
      <c r="A392" s="20" t="s">
        <v>61</v>
      </c>
      <c r="B392" s="21" t="s">
        <v>834</v>
      </c>
      <c r="C392" s="31" t="s">
        <v>835</v>
      </c>
      <c r="D392" s="23">
        <v>1957</v>
      </c>
      <c r="E392" s="24">
        <v>1990</v>
      </c>
      <c r="F392" s="24"/>
      <c r="H392" s="25">
        <v>70.06</v>
      </c>
      <c r="P392" s="19" t="s">
        <v>1220</v>
      </c>
    </row>
    <row r="393" spans="1:16" s="13" customFormat="1" ht="59.25" customHeight="1" x14ac:dyDescent="0.25">
      <c r="A393" s="8" t="s">
        <v>59</v>
      </c>
      <c r="B393" s="14" t="s">
        <v>836</v>
      </c>
      <c r="C393" s="30" t="s">
        <v>837</v>
      </c>
      <c r="D393" s="16">
        <v>1945</v>
      </c>
      <c r="E393" s="17">
        <v>1985</v>
      </c>
      <c r="F393" s="17"/>
      <c r="H393" s="18">
        <v>5.29</v>
      </c>
      <c r="I393" s="19"/>
      <c r="J393" s="19"/>
      <c r="K393" s="19"/>
      <c r="L393" s="19"/>
      <c r="M393" s="19"/>
      <c r="N393" s="19"/>
      <c r="O393" s="19"/>
      <c r="P393" s="19"/>
    </row>
    <row r="394" spans="1:16" s="19" customFormat="1" ht="30" x14ac:dyDescent="0.25">
      <c r="A394" s="20" t="s">
        <v>61</v>
      </c>
      <c r="B394" s="37" t="s">
        <v>838</v>
      </c>
      <c r="C394" s="38" t="s">
        <v>839</v>
      </c>
      <c r="D394" s="23">
        <v>1945</v>
      </c>
      <c r="E394" s="39">
        <v>1985</v>
      </c>
      <c r="F394" s="39"/>
      <c r="H394" s="40">
        <v>4.03</v>
      </c>
      <c r="P394" s="19" t="s">
        <v>1221</v>
      </c>
    </row>
    <row r="395" spans="1:16" s="19" customFormat="1" x14ac:dyDescent="0.25">
      <c r="A395" s="20" t="s">
        <v>61</v>
      </c>
      <c r="B395" s="21" t="s">
        <v>840</v>
      </c>
      <c r="C395" s="31" t="s">
        <v>841</v>
      </c>
      <c r="D395" s="23">
        <v>1947</v>
      </c>
      <c r="E395" s="24">
        <v>1954</v>
      </c>
      <c r="F395" s="24"/>
      <c r="H395" s="25">
        <v>0.9</v>
      </c>
      <c r="P395" s="19" t="s">
        <v>230</v>
      </c>
    </row>
    <row r="396" spans="1:16" s="19" customFormat="1" x14ac:dyDescent="0.25">
      <c r="A396" s="20" t="s">
        <v>61</v>
      </c>
      <c r="B396" s="21" t="s">
        <v>842</v>
      </c>
      <c r="C396" s="31" t="s">
        <v>843</v>
      </c>
      <c r="D396" s="23">
        <v>1950</v>
      </c>
      <c r="E396" s="24">
        <v>1955</v>
      </c>
      <c r="F396" s="24"/>
      <c r="H396" s="25">
        <v>0.36</v>
      </c>
      <c r="P396" s="19" t="s">
        <v>1222</v>
      </c>
    </row>
    <row r="397" spans="1:16" s="13" customFormat="1" ht="45" customHeight="1" x14ac:dyDescent="0.25">
      <c r="A397" s="8" t="s">
        <v>59</v>
      </c>
      <c r="B397" s="14" t="s">
        <v>844</v>
      </c>
      <c r="C397" s="30" t="s">
        <v>845</v>
      </c>
      <c r="D397" s="16">
        <v>1957</v>
      </c>
      <c r="E397" s="17">
        <v>1969</v>
      </c>
      <c r="F397" s="17"/>
      <c r="H397" s="18">
        <v>1.6</v>
      </c>
      <c r="I397" s="19"/>
      <c r="J397" s="19"/>
      <c r="K397" s="19"/>
      <c r="L397" s="19"/>
      <c r="M397" s="19"/>
      <c r="N397" s="19"/>
      <c r="O397" s="19"/>
      <c r="P397" s="19" t="s">
        <v>1223</v>
      </c>
    </row>
    <row r="398" spans="1:16" s="13" customFormat="1" ht="59.25" customHeight="1" x14ac:dyDescent="0.25">
      <c r="A398" s="8" t="s">
        <v>59</v>
      </c>
      <c r="B398" s="14" t="s">
        <v>846</v>
      </c>
      <c r="C398" s="30" t="s">
        <v>847</v>
      </c>
      <c r="D398" s="17">
        <v>1956</v>
      </c>
      <c r="E398" s="17">
        <v>1985</v>
      </c>
      <c r="F398" s="17"/>
      <c r="H398" s="18">
        <v>5.71</v>
      </c>
      <c r="I398" s="19"/>
      <c r="J398" s="19"/>
      <c r="K398" s="19"/>
      <c r="L398" s="19"/>
      <c r="M398" s="19"/>
      <c r="N398" s="19"/>
      <c r="O398" s="19"/>
      <c r="P398" s="19" t="s">
        <v>1224</v>
      </c>
    </row>
    <row r="399" spans="1:16" s="13" customFormat="1" ht="45" customHeight="1" x14ac:dyDescent="0.25">
      <c r="A399" s="8" t="s">
        <v>59</v>
      </c>
      <c r="B399" s="14" t="s">
        <v>848</v>
      </c>
      <c r="C399" s="30" t="s">
        <v>849</v>
      </c>
      <c r="D399" s="16">
        <v>1948</v>
      </c>
      <c r="E399" s="17">
        <v>1990</v>
      </c>
      <c r="F399" s="17"/>
      <c r="H399" s="18">
        <f>SUM(H400:H404)</f>
        <v>16.03</v>
      </c>
      <c r="I399" s="19"/>
      <c r="J399" s="19"/>
      <c r="K399" s="19"/>
      <c r="L399" s="19"/>
      <c r="M399" s="19"/>
      <c r="N399" s="19"/>
      <c r="O399" s="19"/>
      <c r="P399" s="19"/>
    </row>
    <row r="400" spans="1:16" s="19" customFormat="1" x14ac:dyDescent="0.25">
      <c r="A400" s="20" t="s">
        <v>61</v>
      </c>
      <c r="B400" s="21" t="s">
        <v>850</v>
      </c>
      <c r="C400" s="31" t="s">
        <v>808</v>
      </c>
      <c r="D400" s="23">
        <v>1952</v>
      </c>
      <c r="E400" s="24">
        <v>1956</v>
      </c>
      <c r="F400" s="24"/>
      <c r="H400" s="25">
        <v>0.05</v>
      </c>
      <c r="P400" s="19" t="s">
        <v>241</v>
      </c>
    </row>
    <row r="401" spans="1:16" s="19" customFormat="1" ht="45" x14ac:dyDescent="0.25">
      <c r="A401" s="20" t="s">
        <v>61</v>
      </c>
      <c r="B401" s="21" t="s">
        <v>851</v>
      </c>
      <c r="C401" s="31" t="s">
        <v>852</v>
      </c>
      <c r="D401" s="23">
        <v>1948</v>
      </c>
      <c r="E401" s="24">
        <v>1951</v>
      </c>
      <c r="F401" s="24"/>
      <c r="H401" s="25">
        <v>0.7</v>
      </c>
      <c r="P401" s="19" t="s">
        <v>253</v>
      </c>
    </row>
    <row r="402" spans="1:16" s="19" customFormat="1" x14ac:dyDescent="0.25">
      <c r="A402" s="20" t="s">
        <v>61</v>
      </c>
      <c r="B402" s="21" t="s">
        <v>853</v>
      </c>
      <c r="C402" s="31" t="s">
        <v>854</v>
      </c>
      <c r="D402" s="23">
        <v>1948</v>
      </c>
      <c r="E402" s="24">
        <v>1956</v>
      </c>
      <c r="F402" s="24"/>
      <c r="H402" s="25">
        <v>1.3</v>
      </c>
      <c r="P402" s="19" t="s">
        <v>855</v>
      </c>
    </row>
    <row r="403" spans="1:16" s="19" customFormat="1" x14ac:dyDescent="0.25">
      <c r="A403" s="20" t="s">
        <v>61</v>
      </c>
      <c r="B403" s="21" t="s">
        <v>856</v>
      </c>
      <c r="C403" s="31" t="s">
        <v>857</v>
      </c>
      <c r="D403" s="23">
        <v>1952</v>
      </c>
      <c r="E403" s="24">
        <v>1961</v>
      </c>
      <c r="F403" s="24"/>
      <c r="H403" s="25">
        <v>0.32</v>
      </c>
      <c r="P403" s="19" t="s">
        <v>1225</v>
      </c>
    </row>
    <row r="404" spans="1:16" s="19" customFormat="1" ht="30" x14ac:dyDescent="0.25">
      <c r="A404" s="20" t="s">
        <v>61</v>
      </c>
      <c r="B404" s="21" t="s">
        <v>858</v>
      </c>
      <c r="C404" s="31" t="s">
        <v>859</v>
      </c>
      <c r="D404" s="23">
        <v>1948</v>
      </c>
      <c r="E404" s="24">
        <v>1994</v>
      </c>
      <c r="F404" s="24"/>
      <c r="H404" s="25">
        <v>13.66</v>
      </c>
      <c r="P404" s="19" t="s">
        <v>1226</v>
      </c>
    </row>
    <row r="405" spans="1:16" s="13" customFormat="1" ht="59.25" customHeight="1" x14ac:dyDescent="0.25">
      <c r="A405" s="8" t="s">
        <v>59</v>
      </c>
      <c r="B405" s="14" t="s">
        <v>860</v>
      </c>
      <c r="C405" s="30" t="s">
        <v>861</v>
      </c>
      <c r="D405" s="16">
        <v>1952</v>
      </c>
      <c r="E405" s="17">
        <v>1990</v>
      </c>
      <c r="F405" s="17"/>
      <c r="H405" s="18">
        <v>13.81</v>
      </c>
      <c r="I405" s="19"/>
      <c r="J405" s="19"/>
      <c r="K405" s="19"/>
      <c r="L405" s="19"/>
      <c r="M405" s="19"/>
      <c r="N405" s="19"/>
      <c r="O405" s="19"/>
      <c r="P405" s="19" t="s">
        <v>1227</v>
      </c>
    </row>
    <row r="406" spans="1:16" s="13" customFormat="1" ht="59.25" customHeight="1" x14ac:dyDescent="0.25">
      <c r="A406" s="8" t="s">
        <v>59</v>
      </c>
      <c r="B406" s="14" t="s">
        <v>862</v>
      </c>
      <c r="C406" s="30" t="s">
        <v>863</v>
      </c>
      <c r="D406" s="16">
        <v>1963</v>
      </c>
      <c r="E406" s="17">
        <v>1990</v>
      </c>
      <c r="F406" s="17"/>
      <c r="H406" s="18">
        <v>1.8</v>
      </c>
      <c r="I406" s="19"/>
      <c r="J406" s="19"/>
      <c r="K406" s="19"/>
      <c r="L406" s="19"/>
      <c r="M406" s="19"/>
      <c r="N406" s="19"/>
      <c r="O406" s="19"/>
      <c r="P406" s="19" t="s">
        <v>1228</v>
      </c>
    </row>
    <row r="407" spans="1:16" s="13" customFormat="1" ht="59.25" customHeight="1" x14ac:dyDescent="0.25">
      <c r="A407" s="8" t="s">
        <v>59</v>
      </c>
      <c r="B407" s="14" t="s">
        <v>864</v>
      </c>
      <c r="C407" s="30" t="s">
        <v>865</v>
      </c>
      <c r="D407" s="16">
        <v>1966</v>
      </c>
      <c r="E407" s="17">
        <v>1974</v>
      </c>
      <c r="F407" s="17"/>
      <c r="H407" s="18">
        <v>0.3</v>
      </c>
      <c r="I407" s="19"/>
      <c r="J407" s="19"/>
      <c r="K407" s="19"/>
      <c r="L407" s="19"/>
      <c r="M407" s="19"/>
      <c r="N407" s="19"/>
      <c r="O407" s="19"/>
      <c r="P407" s="19" t="s">
        <v>191</v>
      </c>
    </row>
    <row r="408" spans="1:16" s="13" customFormat="1" ht="45" x14ac:dyDescent="0.25">
      <c r="A408" s="8" t="s">
        <v>59</v>
      </c>
      <c r="B408" s="14" t="s">
        <v>1323</v>
      </c>
      <c r="C408" s="30" t="s">
        <v>1324</v>
      </c>
      <c r="D408" s="16">
        <v>1982</v>
      </c>
      <c r="E408" s="17">
        <v>1990</v>
      </c>
      <c r="F408" s="17"/>
      <c r="G408" s="13">
        <v>2010</v>
      </c>
      <c r="H408" s="18">
        <v>0.33</v>
      </c>
      <c r="I408" s="19"/>
      <c r="J408" s="19"/>
      <c r="K408" s="19"/>
      <c r="L408" s="19"/>
      <c r="M408" s="19"/>
      <c r="N408" s="19"/>
      <c r="O408" s="19"/>
      <c r="P408" s="19" t="s">
        <v>191</v>
      </c>
    </row>
    <row r="409" spans="1:16" s="19" customFormat="1" x14ac:dyDescent="0.25">
      <c r="A409" s="20"/>
      <c r="B409" s="21"/>
      <c r="C409" s="31"/>
      <c r="D409" s="23"/>
      <c r="E409" s="24"/>
      <c r="F409" s="24"/>
      <c r="H409" s="25"/>
    </row>
    <row r="410" spans="1:16" s="13" customFormat="1" ht="14.45" customHeight="1" x14ac:dyDescent="0.25">
      <c r="A410" s="8" t="s">
        <v>57</v>
      </c>
      <c r="B410" s="14" t="s">
        <v>866</v>
      </c>
      <c r="C410" s="9" t="s">
        <v>867</v>
      </c>
      <c r="D410" s="13">
        <v>1952</v>
      </c>
      <c r="E410" s="17">
        <v>1991</v>
      </c>
      <c r="F410" s="17"/>
      <c r="H410" s="18">
        <f>SUM(H411:H414)</f>
        <v>3.0100000000000002</v>
      </c>
      <c r="I410" s="19"/>
      <c r="J410" s="19"/>
      <c r="K410" s="19"/>
      <c r="L410" s="19"/>
      <c r="M410" s="19"/>
      <c r="N410" s="19"/>
      <c r="O410" s="19"/>
      <c r="P410" s="19"/>
    </row>
    <row r="411" spans="1:16" s="13" customFormat="1" ht="150" customHeight="1" x14ac:dyDescent="0.25">
      <c r="A411" s="8" t="s">
        <v>59</v>
      </c>
      <c r="B411" s="14" t="s">
        <v>868</v>
      </c>
      <c r="C411" s="30" t="s">
        <v>869</v>
      </c>
      <c r="D411" s="16">
        <v>1961</v>
      </c>
      <c r="E411" s="17">
        <v>1983</v>
      </c>
      <c r="F411" s="17"/>
      <c r="H411" s="18">
        <v>1.7</v>
      </c>
      <c r="I411" s="19"/>
      <c r="J411" s="19"/>
      <c r="K411" s="19"/>
      <c r="L411" s="19"/>
      <c r="M411" s="19"/>
      <c r="N411" s="19"/>
      <c r="O411" s="19"/>
      <c r="P411" s="19" t="s">
        <v>870</v>
      </c>
    </row>
    <row r="412" spans="1:16" s="13" customFormat="1" x14ac:dyDescent="0.25">
      <c r="A412" s="8" t="s">
        <v>59</v>
      </c>
      <c r="B412" s="14" t="s">
        <v>871</v>
      </c>
      <c r="C412" s="30" t="s">
        <v>872</v>
      </c>
      <c r="D412" s="16">
        <v>1984</v>
      </c>
      <c r="E412" s="17">
        <v>1991</v>
      </c>
      <c r="F412" s="17"/>
      <c r="H412" s="18">
        <v>0.67</v>
      </c>
      <c r="I412" s="19"/>
      <c r="J412" s="19"/>
      <c r="K412" s="19"/>
      <c r="L412" s="19"/>
      <c r="M412" s="19"/>
      <c r="N412" s="19"/>
      <c r="O412" s="19"/>
      <c r="P412" s="19" t="s">
        <v>873</v>
      </c>
    </row>
    <row r="413" spans="1:16" s="13" customFormat="1" x14ac:dyDescent="0.25">
      <c r="A413" s="8" t="s">
        <v>59</v>
      </c>
      <c r="B413" s="14" t="s">
        <v>874</v>
      </c>
      <c r="C413" s="30" t="s">
        <v>875</v>
      </c>
      <c r="D413" s="16">
        <v>1959</v>
      </c>
      <c r="E413" s="17">
        <v>1962</v>
      </c>
      <c r="F413" s="17"/>
      <c r="H413" s="18">
        <v>0.2</v>
      </c>
      <c r="I413" s="19"/>
      <c r="J413" s="19"/>
      <c r="K413" s="19"/>
      <c r="L413" s="19"/>
      <c r="M413" s="19"/>
      <c r="N413" s="19"/>
      <c r="O413" s="19"/>
      <c r="P413" s="19" t="s">
        <v>208</v>
      </c>
    </row>
    <row r="414" spans="1:16" s="13" customFormat="1" ht="30" x14ac:dyDescent="0.25">
      <c r="A414" s="8" t="s">
        <v>59</v>
      </c>
      <c r="B414" s="14" t="s">
        <v>876</v>
      </c>
      <c r="C414" s="30" t="s">
        <v>877</v>
      </c>
      <c r="D414" s="16">
        <v>1952</v>
      </c>
      <c r="E414" s="17">
        <v>1956</v>
      </c>
      <c r="F414" s="17"/>
      <c r="H414" s="18">
        <v>0.44</v>
      </c>
      <c r="I414" s="19"/>
      <c r="J414" s="19"/>
      <c r="K414" s="19"/>
      <c r="L414" s="19"/>
      <c r="M414" s="19"/>
      <c r="N414" s="19"/>
      <c r="O414" s="19"/>
      <c r="P414" s="19" t="s">
        <v>211</v>
      </c>
    </row>
    <row r="415" spans="1:16" s="19" customFormat="1" x14ac:dyDescent="0.25">
      <c r="A415" s="20"/>
      <c r="B415" s="21"/>
      <c r="C415" s="31"/>
      <c r="D415" s="23"/>
      <c r="E415" s="24"/>
      <c r="F415" s="24"/>
      <c r="H415" s="25"/>
    </row>
    <row r="416" spans="1:16" s="13" customFormat="1" x14ac:dyDescent="0.25">
      <c r="A416" s="8" t="s">
        <v>57</v>
      </c>
      <c r="B416" s="14" t="s">
        <v>878</v>
      </c>
      <c r="C416" s="30" t="s">
        <v>557</v>
      </c>
      <c r="D416" s="16">
        <v>1946</v>
      </c>
      <c r="E416" s="17">
        <v>2021</v>
      </c>
      <c r="F416" s="17"/>
      <c r="H416" s="18">
        <f>SUM(H417+H418+H419+H420+H423+H426+H427+H428+H438+H439+H448+H449+H450+H459+H460+H472+H473+H474+H479+H480+H481+H482+H483+H484+H485+H486+H487+H489+H490+H491+H492+H493+H494+H495+H496+H497+H498+H499+H500+H501+H502+H503+H504+H507+H488)</f>
        <v>306.21999999999997</v>
      </c>
      <c r="I416" s="19"/>
      <c r="J416" s="19"/>
      <c r="K416" s="19"/>
      <c r="L416" s="19"/>
      <c r="M416" s="19"/>
      <c r="N416" s="19"/>
      <c r="O416" s="19"/>
      <c r="P416" s="19"/>
    </row>
    <row r="417" spans="1:16" s="13" customFormat="1" ht="30" x14ac:dyDescent="0.25">
      <c r="A417" s="8" t="s">
        <v>59</v>
      </c>
      <c r="B417" s="14" t="s">
        <v>879</v>
      </c>
      <c r="C417" s="30" t="s">
        <v>880</v>
      </c>
      <c r="D417" s="16">
        <v>1952</v>
      </c>
      <c r="E417" s="17">
        <v>1953</v>
      </c>
      <c r="F417" s="17"/>
      <c r="H417" s="18">
        <v>0.01</v>
      </c>
      <c r="I417" s="19"/>
      <c r="J417" s="19"/>
      <c r="K417" s="19"/>
      <c r="L417" s="19"/>
      <c r="M417" s="19"/>
      <c r="N417" s="19"/>
      <c r="O417" s="19"/>
      <c r="P417" s="19" t="s">
        <v>241</v>
      </c>
    </row>
    <row r="418" spans="1:16" s="13" customFormat="1" ht="75" customHeight="1" x14ac:dyDescent="0.25">
      <c r="A418" s="8" t="s">
        <v>59</v>
      </c>
      <c r="B418" s="14" t="s">
        <v>881</v>
      </c>
      <c r="C418" s="30" t="s">
        <v>882</v>
      </c>
      <c r="D418" s="16">
        <v>1950</v>
      </c>
      <c r="E418" s="17">
        <v>1998</v>
      </c>
      <c r="F418" s="17"/>
      <c r="H418" s="18">
        <v>10.61</v>
      </c>
      <c r="I418" s="19"/>
      <c r="J418" s="19"/>
      <c r="K418" s="19"/>
      <c r="L418" s="19"/>
      <c r="M418" s="19"/>
      <c r="N418" s="19"/>
      <c r="O418" s="19"/>
      <c r="P418" s="19" t="s">
        <v>883</v>
      </c>
    </row>
    <row r="419" spans="1:16" s="13" customFormat="1" ht="75" customHeight="1" x14ac:dyDescent="0.25">
      <c r="A419" s="8" t="s">
        <v>59</v>
      </c>
      <c r="B419" s="14" t="s">
        <v>884</v>
      </c>
      <c r="C419" s="30" t="s">
        <v>885</v>
      </c>
      <c r="D419" s="16">
        <v>1952</v>
      </c>
      <c r="E419" s="17">
        <v>1963</v>
      </c>
      <c r="F419" s="17"/>
      <c r="H419" s="18">
        <v>7.0000000000000007E-2</v>
      </c>
      <c r="I419" s="19"/>
      <c r="J419" s="19"/>
      <c r="K419" s="19"/>
      <c r="L419" s="19"/>
      <c r="M419" s="19"/>
      <c r="N419" s="19"/>
      <c r="O419" s="19"/>
      <c r="P419" s="19" t="s">
        <v>1288</v>
      </c>
    </row>
    <row r="420" spans="1:16" s="13" customFormat="1" ht="60" x14ac:dyDescent="0.25">
      <c r="A420" s="8" t="s">
        <v>59</v>
      </c>
      <c r="B420" s="14" t="s">
        <v>886</v>
      </c>
      <c r="C420" s="30" t="s">
        <v>887</v>
      </c>
      <c r="D420" s="16">
        <v>1947</v>
      </c>
      <c r="E420" s="17">
        <v>2007</v>
      </c>
      <c r="F420" s="17"/>
      <c r="H420" s="18">
        <v>111.33</v>
      </c>
      <c r="I420" s="19"/>
      <c r="J420" s="19"/>
      <c r="K420" s="19"/>
      <c r="L420" s="19"/>
      <c r="M420" s="19"/>
      <c r="N420" s="19"/>
      <c r="O420" s="19"/>
      <c r="P420" s="19"/>
    </row>
    <row r="421" spans="1:16" s="19" customFormat="1" ht="30" x14ac:dyDescent="0.25">
      <c r="A421" s="20" t="s">
        <v>61</v>
      </c>
      <c r="B421" s="21" t="s">
        <v>888</v>
      </c>
      <c r="C421" s="31" t="s">
        <v>889</v>
      </c>
      <c r="D421" s="24">
        <v>1981</v>
      </c>
      <c r="E421" s="24">
        <v>1993</v>
      </c>
      <c r="F421" s="24"/>
      <c r="H421" s="25">
        <v>0.9</v>
      </c>
      <c r="P421" s="19" t="s">
        <v>1229</v>
      </c>
    </row>
    <row r="422" spans="1:16" s="19" customFormat="1" x14ac:dyDescent="0.25">
      <c r="A422" s="20" t="s">
        <v>61</v>
      </c>
      <c r="B422" s="21" t="s">
        <v>890</v>
      </c>
      <c r="C422" s="31" t="s">
        <v>295</v>
      </c>
      <c r="D422" s="24">
        <v>1947</v>
      </c>
      <c r="E422" s="24">
        <v>2007</v>
      </c>
      <c r="F422" s="24"/>
      <c r="H422" s="25">
        <v>110.43</v>
      </c>
      <c r="P422" s="19" t="s">
        <v>891</v>
      </c>
    </row>
    <row r="423" spans="1:16" s="13" customFormat="1" ht="30" x14ac:dyDescent="0.25">
      <c r="A423" s="8" t="s">
        <v>59</v>
      </c>
      <c r="B423" s="14" t="s">
        <v>892</v>
      </c>
      <c r="C423" s="30" t="s">
        <v>893</v>
      </c>
      <c r="D423" s="16">
        <v>1953</v>
      </c>
      <c r="E423" s="17">
        <v>1994</v>
      </c>
      <c r="F423" s="17"/>
      <c r="H423" s="18">
        <v>19.329999999999998</v>
      </c>
      <c r="I423" s="19"/>
      <c r="J423" s="19"/>
      <c r="K423" s="19"/>
      <c r="L423" s="19"/>
      <c r="M423" s="19"/>
      <c r="N423" s="19"/>
      <c r="O423" s="19"/>
      <c r="P423" s="19"/>
    </row>
    <row r="424" spans="1:16" s="19" customFormat="1" ht="30" x14ac:dyDescent="0.25">
      <c r="A424" s="20" t="s">
        <v>61</v>
      </c>
      <c r="B424" s="21" t="s">
        <v>894</v>
      </c>
      <c r="C424" s="31" t="s">
        <v>895</v>
      </c>
      <c r="D424" s="24">
        <v>1981</v>
      </c>
      <c r="E424" s="24">
        <v>1990</v>
      </c>
      <c r="F424" s="24"/>
      <c r="H424" s="25">
        <v>2.64</v>
      </c>
      <c r="P424" s="19" t="s">
        <v>661</v>
      </c>
    </row>
    <row r="425" spans="1:16" s="19" customFormat="1" x14ac:dyDescent="0.25">
      <c r="A425" s="20" t="s">
        <v>61</v>
      </c>
      <c r="B425" s="21" t="s">
        <v>896</v>
      </c>
      <c r="C425" s="31" t="s">
        <v>295</v>
      </c>
      <c r="D425" s="24">
        <v>1953</v>
      </c>
      <c r="E425" s="24">
        <v>1994</v>
      </c>
      <c r="F425" s="24"/>
      <c r="H425" s="25">
        <v>16.690000000000001</v>
      </c>
      <c r="P425" s="19" t="s">
        <v>897</v>
      </c>
    </row>
    <row r="426" spans="1:16" s="13" customFormat="1" ht="45" customHeight="1" x14ac:dyDescent="0.25">
      <c r="A426" s="8" t="s">
        <v>59</v>
      </c>
      <c r="B426" s="14" t="s">
        <v>898</v>
      </c>
      <c r="C426" s="30" t="s">
        <v>899</v>
      </c>
      <c r="D426" s="16">
        <v>1952</v>
      </c>
      <c r="E426" s="17">
        <v>1961</v>
      </c>
      <c r="F426" s="17"/>
      <c r="H426" s="18">
        <v>0.1</v>
      </c>
      <c r="I426" s="19"/>
      <c r="J426" s="19"/>
      <c r="K426" s="19"/>
      <c r="L426" s="19"/>
      <c r="M426" s="19"/>
      <c r="N426" s="19"/>
      <c r="O426" s="19"/>
      <c r="P426" s="19" t="s">
        <v>241</v>
      </c>
    </row>
    <row r="427" spans="1:16" s="13" customFormat="1" ht="60.75" customHeight="1" x14ac:dyDescent="0.25">
      <c r="A427" s="8" t="s">
        <v>59</v>
      </c>
      <c r="B427" s="14" t="s">
        <v>900</v>
      </c>
      <c r="C427" s="30" t="s">
        <v>901</v>
      </c>
      <c r="D427" s="16">
        <v>1953</v>
      </c>
      <c r="E427" s="17">
        <v>1962</v>
      </c>
      <c r="F427" s="17"/>
      <c r="H427" s="18">
        <v>0.33</v>
      </c>
      <c r="I427" s="19"/>
      <c r="J427" s="19"/>
      <c r="K427" s="19"/>
      <c r="L427" s="19"/>
      <c r="M427" s="19"/>
      <c r="N427" s="19"/>
      <c r="O427" s="19"/>
      <c r="P427" s="19" t="s">
        <v>211</v>
      </c>
    </row>
    <row r="428" spans="1:16" s="13" customFormat="1" ht="75" customHeight="1" x14ac:dyDescent="0.25">
      <c r="A428" s="8" t="s">
        <v>59</v>
      </c>
      <c r="B428" s="14" t="s">
        <v>902</v>
      </c>
      <c r="C428" s="30" t="s">
        <v>903</v>
      </c>
      <c r="D428" s="16">
        <v>1946</v>
      </c>
      <c r="E428" s="17">
        <v>1977</v>
      </c>
      <c r="F428" s="17"/>
      <c r="H428" s="18">
        <v>7.1</v>
      </c>
      <c r="I428" s="19"/>
      <c r="J428" s="19"/>
      <c r="K428" s="19"/>
      <c r="L428" s="19"/>
      <c r="M428" s="19"/>
      <c r="N428" s="19"/>
      <c r="O428" s="19"/>
      <c r="P428" s="19"/>
    </row>
    <row r="429" spans="1:16" s="19" customFormat="1" x14ac:dyDescent="0.25">
      <c r="A429" s="20" t="s">
        <v>61</v>
      </c>
      <c r="B429" s="21" t="s">
        <v>904</v>
      </c>
      <c r="C429" s="47" t="s">
        <v>905</v>
      </c>
      <c r="D429" s="24">
        <v>1949</v>
      </c>
      <c r="E429" s="24">
        <v>1951</v>
      </c>
      <c r="F429" s="48"/>
      <c r="H429" s="25">
        <v>0.1</v>
      </c>
      <c r="P429" s="19" t="s">
        <v>110</v>
      </c>
    </row>
    <row r="430" spans="1:16" s="19" customFormat="1" x14ac:dyDescent="0.25">
      <c r="A430" s="20" t="s">
        <v>61</v>
      </c>
      <c r="B430" s="21" t="s">
        <v>906</v>
      </c>
      <c r="C430" s="31" t="s">
        <v>907</v>
      </c>
      <c r="D430" s="24">
        <v>1946</v>
      </c>
      <c r="E430" s="24">
        <v>1973</v>
      </c>
      <c r="F430" s="24"/>
      <c r="H430" s="25">
        <v>0.7</v>
      </c>
      <c r="P430" s="19" t="s">
        <v>908</v>
      </c>
    </row>
    <row r="431" spans="1:16" s="19" customFormat="1" x14ac:dyDescent="0.25">
      <c r="A431" s="20" t="s">
        <v>61</v>
      </c>
      <c r="B431" s="21" t="s">
        <v>909</v>
      </c>
      <c r="C431" s="31" t="s">
        <v>910</v>
      </c>
      <c r="D431" s="24">
        <v>1946</v>
      </c>
      <c r="E431" s="24">
        <v>1965</v>
      </c>
      <c r="F431" s="24"/>
      <c r="H431" s="25">
        <v>0.7</v>
      </c>
      <c r="P431" s="19" t="s">
        <v>908</v>
      </c>
    </row>
    <row r="432" spans="1:16" s="19" customFormat="1" ht="30" x14ac:dyDescent="0.25">
      <c r="A432" s="20" t="s">
        <v>61</v>
      </c>
      <c r="B432" s="21" t="s">
        <v>911</v>
      </c>
      <c r="C432" s="31" t="s">
        <v>912</v>
      </c>
      <c r="D432" s="24">
        <v>1949</v>
      </c>
      <c r="E432" s="24">
        <v>1971</v>
      </c>
      <c r="F432" s="24"/>
      <c r="H432" s="25">
        <v>0.9</v>
      </c>
      <c r="P432" s="19" t="s">
        <v>230</v>
      </c>
    </row>
    <row r="433" spans="1:16" s="19" customFormat="1" x14ac:dyDescent="0.25">
      <c r="A433" s="20" t="s">
        <v>61</v>
      </c>
      <c r="B433" s="21" t="s">
        <v>913</v>
      </c>
      <c r="C433" s="31" t="s">
        <v>914</v>
      </c>
      <c r="D433" s="24">
        <v>1947</v>
      </c>
      <c r="E433" s="24">
        <v>1969</v>
      </c>
      <c r="F433" s="24"/>
      <c r="H433" s="25">
        <v>1.2</v>
      </c>
      <c r="P433" s="19" t="s">
        <v>393</v>
      </c>
    </row>
    <row r="434" spans="1:16" s="19" customFormat="1" x14ac:dyDescent="0.25">
      <c r="A434" s="20" t="s">
        <v>61</v>
      </c>
      <c r="B434" s="21" t="s">
        <v>915</v>
      </c>
      <c r="C434" s="31" t="s">
        <v>916</v>
      </c>
      <c r="D434" s="24">
        <v>1947</v>
      </c>
      <c r="E434" s="24">
        <v>1977</v>
      </c>
      <c r="F434" s="24"/>
      <c r="H434" s="25">
        <v>1.3</v>
      </c>
      <c r="P434" s="19" t="s">
        <v>755</v>
      </c>
    </row>
    <row r="435" spans="1:16" s="19" customFormat="1" x14ac:dyDescent="0.25">
      <c r="A435" s="20" t="s">
        <v>61</v>
      </c>
      <c r="B435" s="21" t="s">
        <v>917</v>
      </c>
      <c r="C435" s="31" t="s">
        <v>918</v>
      </c>
      <c r="D435" s="24">
        <v>1946</v>
      </c>
      <c r="E435" s="24">
        <v>1975</v>
      </c>
      <c r="F435" s="24"/>
      <c r="H435" s="25">
        <v>1.8</v>
      </c>
      <c r="P435" s="19" t="s">
        <v>919</v>
      </c>
    </row>
    <row r="436" spans="1:16" s="19" customFormat="1" ht="30" x14ac:dyDescent="0.25">
      <c r="A436" s="20" t="s">
        <v>61</v>
      </c>
      <c r="B436" s="21" t="s">
        <v>920</v>
      </c>
      <c r="C436" s="31" t="s">
        <v>921</v>
      </c>
      <c r="D436" s="24">
        <v>1950</v>
      </c>
      <c r="E436" s="24">
        <v>1957</v>
      </c>
      <c r="F436" s="24"/>
      <c r="H436" s="25">
        <v>0.1</v>
      </c>
      <c r="P436" s="19" t="s">
        <v>241</v>
      </c>
    </row>
    <row r="437" spans="1:16" s="19" customFormat="1" ht="30" x14ac:dyDescent="0.25">
      <c r="A437" s="20" t="s">
        <v>61</v>
      </c>
      <c r="B437" s="21" t="s">
        <v>922</v>
      </c>
      <c r="C437" s="31" t="s">
        <v>923</v>
      </c>
      <c r="D437" s="24">
        <v>1947</v>
      </c>
      <c r="E437" s="24">
        <v>1967</v>
      </c>
      <c r="F437" s="24"/>
      <c r="H437" s="25">
        <v>0.3</v>
      </c>
      <c r="P437" s="19" t="s">
        <v>191</v>
      </c>
    </row>
    <row r="438" spans="1:16" s="13" customFormat="1" ht="30" x14ac:dyDescent="0.25">
      <c r="A438" s="8" t="s">
        <v>59</v>
      </c>
      <c r="B438" s="14" t="s">
        <v>924</v>
      </c>
      <c r="C438" s="30" t="s">
        <v>925</v>
      </c>
      <c r="D438" s="16">
        <v>1953</v>
      </c>
      <c r="E438" s="17">
        <v>1955</v>
      </c>
      <c r="F438" s="17"/>
      <c r="H438" s="18">
        <v>0.02</v>
      </c>
      <c r="I438" s="19"/>
      <c r="J438" s="19"/>
      <c r="K438" s="19"/>
      <c r="L438" s="19"/>
      <c r="M438" s="19"/>
      <c r="N438" s="19"/>
      <c r="O438" s="19"/>
      <c r="P438" s="19" t="s">
        <v>241</v>
      </c>
    </row>
    <row r="439" spans="1:16" s="13" customFormat="1" ht="75" x14ac:dyDescent="0.25">
      <c r="A439" s="8" t="s">
        <v>59</v>
      </c>
      <c r="B439" s="14" t="s">
        <v>926</v>
      </c>
      <c r="C439" s="30" t="s">
        <v>927</v>
      </c>
      <c r="D439" s="16">
        <v>1950</v>
      </c>
      <c r="E439" s="17">
        <v>1989</v>
      </c>
      <c r="F439" s="17"/>
      <c r="H439" s="18">
        <f>SUM(H440:H447)</f>
        <v>19.34</v>
      </c>
      <c r="I439" s="19"/>
      <c r="J439" s="19"/>
      <c r="K439" s="19"/>
      <c r="L439" s="19"/>
      <c r="M439" s="19"/>
      <c r="N439" s="19"/>
      <c r="O439" s="19"/>
      <c r="P439" s="19"/>
    </row>
    <row r="440" spans="1:16" s="19" customFormat="1" x14ac:dyDescent="0.25">
      <c r="A440" s="20" t="s">
        <v>61</v>
      </c>
      <c r="B440" s="21" t="s">
        <v>928</v>
      </c>
      <c r="C440" s="47" t="s">
        <v>929</v>
      </c>
      <c r="D440" s="24">
        <v>1950</v>
      </c>
      <c r="E440" s="24">
        <v>1989</v>
      </c>
      <c r="F440" s="48"/>
      <c r="H440" s="25">
        <v>1.5</v>
      </c>
      <c r="P440" s="19" t="s">
        <v>398</v>
      </c>
    </row>
    <row r="441" spans="1:16" s="19" customFormat="1" x14ac:dyDescent="0.25">
      <c r="A441" s="20" t="s">
        <v>61</v>
      </c>
      <c r="B441" s="21" t="s">
        <v>930</v>
      </c>
      <c r="C441" s="31" t="s">
        <v>931</v>
      </c>
      <c r="D441" s="24">
        <v>1950</v>
      </c>
      <c r="E441" s="24">
        <v>1989</v>
      </c>
      <c r="F441" s="24"/>
      <c r="H441" s="25">
        <v>3.9</v>
      </c>
      <c r="P441" s="19" t="s">
        <v>932</v>
      </c>
    </row>
    <row r="442" spans="1:16" s="19" customFormat="1" x14ac:dyDescent="0.25">
      <c r="A442" s="20" t="s">
        <v>61</v>
      </c>
      <c r="B442" s="21" t="s">
        <v>933</v>
      </c>
      <c r="C442" s="31" t="s">
        <v>934</v>
      </c>
      <c r="D442" s="24">
        <v>1951</v>
      </c>
      <c r="E442" s="24">
        <v>1989</v>
      </c>
      <c r="F442" s="24"/>
      <c r="H442" s="25">
        <v>0.8</v>
      </c>
      <c r="P442" s="19" t="s">
        <v>296</v>
      </c>
    </row>
    <row r="443" spans="1:16" s="19" customFormat="1" x14ac:dyDescent="0.25">
      <c r="A443" s="20" t="s">
        <v>61</v>
      </c>
      <c r="B443" s="21" t="s">
        <v>935</v>
      </c>
      <c r="C443" s="31" t="s">
        <v>936</v>
      </c>
      <c r="D443" s="24">
        <v>1949</v>
      </c>
      <c r="E443" s="24">
        <v>1989</v>
      </c>
      <c r="F443" s="24"/>
      <c r="H443" s="25">
        <v>6.14</v>
      </c>
      <c r="P443" s="19" t="s">
        <v>937</v>
      </c>
    </row>
    <row r="444" spans="1:16" s="19" customFormat="1" x14ac:dyDescent="0.25">
      <c r="A444" s="20" t="s">
        <v>61</v>
      </c>
      <c r="B444" s="21" t="s">
        <v>938</v>
      </c>
      <c r="C444" s="31" t="s">
        <v>939</v>
      </c>
      <c r="D444" s="24">
        <v>1950</v>
      </c>
      <c r="E444" s="24">
        <v>1989</v>
      </c>
      <c r="F444" s="24"/>
      <c r="H444" s="25">
        <v>4.0999999999999996</v>
      </c>
      <c r="P444" s="19" t="s">
        <v>940</v>
      </c>
    </row>
    <row r="445" spans="1:16" s="19" customFormat="1" x14ac:dyDescent="0.25">
      <c r="A445" s="20" t="s">
        <v>61</v>
      </c>
      <c r="B445" s="21" t="s">
        <v>941</v>
      </c>
      <c r="C445" s="31" t="s">
        <v>942</v>
      </c>
      <c r="D445" s="24">
        <v>1953</v>
      </c>
      <c r="E445" s="24">
        <v>1989</v>
      </c>
      <c r="F445" s="24"/>
      <c r="H445" s="25">
        <v>2.6</v>
      </c>
      <c r="P445" s="19" t="s">
        <v>943</v>
      </c>
    </row>
    <row r="446" spans="1:16" s="19" customFormat="1" x14ac:dyDescent="0.25">
      <c r="A446" s="20" t="s">
        <v>61</v>
      </c>
      <c r="B446" s="21" t="s">
        <v>944</v>
      </c>
      <c r="C446" s="31" t="s">
        <v>945</v>
      </c>
      <c r="D446" s="24">
        <v>1960</v>
      </c>
      <c r="E446" s="24">
        <v>1964</v>
      </c>
      <c r="F446" s="24"/>
      <c r="H446" s="25">
        <v>0.1</v>
      </c>
      <c r="P446" s="19" t="s">
        <v>241</v>
      </c>
    </row>
    <row r="447" spans="1:16" s="19" customFormat="1" ht="45" customHeight="1" x14ac:dyDescent="0.25">
      <c r="A447" s="20" t="s">
        <v>61</v>
      </c>
      <c r="B447" s="21" t="s">
        <v>946</v>
      </c>
      <c r="C447" s="31" t="s">
        <v>947</v>
      </c>
      <c r="D447" s="24">
        <v>1957</v>
      </c>
      <c r="E447" s="24">
        <v>1989</v>
      </c>
      <c r="F447" s="24"/>
      <c r="H447" s="25">
        <v>0.2</v>
      </c>
      <c r="P447" s="19" t="s">
        <v>208</v>
      </c>
    </row>
    <row r="448" spans="1:16" s="13" customFormat="1" ht="30" x14ac:dyDescent="0.25">
      <c r="A448" s="8" t="s">
        <v>59</v>
      </c>
      <c r="B448" s="14" t="s">
        <v>948</v>
      </c>
      <c r="C448" s="30" t="s">
        <v>949</v>
      </c>
      <c r="D448" s="16">
        <v>1952</v>
      </c>
      <c r="E448" s="17">
        <v>1992</v>
      </c>
      <c r="F448" s="17"/>
      <c r="H448" s="18">
        <v>5.93</v>
      </c>
      <c r="I448" s="19"/>
      <c r="J448" s="19"/>
      <c r="K448" s="19"/>
      <c r="L448" s="19"/>
      <c r="M448" s="19"/>
      <c r="N448" s="19"/>
      <c r="O448" s="19"/>
      <c r="P448" s="19" t="s">
        <v>950</v>
      </c>
    </row>
    <row r="449" spans="1:16" s="13" customFormat="1" ht="30" x14ac:dyDescent="0.25">
      <c r="A449" s="8" t="s">
        <v>59</v>
      </c>
      <c r="B449" s="14" t="s">
        <v>951</v>
      </c>
      <c r="C449" s="30" t="s">
        <v>952</v>
      </c>
      <c r="D449" s="16">
        <v>1973</v>
      </c>
      <c r="E449" s="17">
        <v>1981</v>
      </c>
      <c r="F449" s="17"/>
      <c r="H449" s="18">
        <v>0.12</v>
      </c>
      <c r="I449" s="19"/>
      <c r="J449" s="19"/>
      <c r="K449" s="19"/>
      <c r="L449" s="19"/>
      <c r="M449" s="19"/>
      <c r="N449" s="19"/>
      <c r="O449" s="19"/>
      <c r="P449" s="19" t="s">
        <v>208</v>
      </c>
    </row>
    <row r="450" spans="1:16" s="13" customFormat="1" ht="72.75" customHeight="1" x14ac:dyDescent="0.25">
      <c r="A450" s="8" t="s">
        <v>59</v>
      </c>
      <c r="B450" s="14" t="s">
        <v>953</v>
      </c>
      <c r="C450" s="30" t="s">
        <v>954</v>
      </c>
      <c r="D450" s="16">
        <v>1950</v>
      </c>
      <c r="E450" s="17">
        <v>1992</v>
      </c>
      <c r="F450" s="17"/>
      <c r="H450" s="18">
        <f>SUM(H451:H458)</f>
        <v>23.939999999999998</v>
      </c>
      <c r="I450" s="19"/>
      <c r="J450" s="19"/>
      <c r="K450" s="19"/>
      <c r="L450" s="19"/>
      <c r="M450" s="19"/>
      <c r="N450" s="19"/>
      <c r="O450" s="19"/>
      <c r="P450" s="19"/>
    </row>
    <row r="451" spans="1:16" s="19" customFormat="1" x14ac:dyDescent="0.25">
      <c r="A451" s="20" t="s">
        <v>61</v>
      </c>
      <c r="B451" s="21" t="s">
        <v>955</v>
      </c>
      <c r="C451" s="31" t="s">
        <v>564</v>
      </c>
      <c r="D451" s="24">
        <v>1950</v>
      </c>
      <c r="E451" s="24">
        <v>1992</v>
      </c>
      <c r="F451" s="24"/>
      <c r="H451" s="25">
        <v>5.9</v>
      </c>
      <c r="P451" s="19" t="s">
        <v>956</v>
      </c>
    </row>
    <row r="452" spans="1:16" s="19" customFormat="1" x14ac:dyDescent="0.25">
      <c r="A452" s="20" t="s">
        <v>61</v>
      </c>
      <c r="B452" s="21" t="s">
        <v>957</v>
      </c>
      <c r="C452" s="31" t="s">
        <v>958</v>
      </c>
      <c r="D452" s="24">
        <v>1952</v>
      </c>
      <c r="E452" s="24">
        <v>1992</v>
      </c>
      <c r="F452" s="24"/>
      <c r="H452" s="25">
        <v>3.3</v>
      </c>
      <c r="P452" s="19" t="s">
        <v>959</v>
      </c>
    </row>
    <row r="453" spans="1:16" s="19" customFormat="1" ht="30" x14ac:dyDescent="0.25">
      <c r="A453" s="20" t="s">
        <v>61</v>
      </c>
      <c r="B453" s="21" t="s">
        <v>960</v>
      </c>
      <c r="C453" s="31" t="s">
        <v>961</v>
      </c>
      <c r="D453" s="24">
        <v>1954</v>
      </c>
      <c r="E453" s="24">
        <v>1992</v>
      </c>
      <c r="F453" s="24"/>
      <c r="H453" s="25">
        <v>0.3</v>
      </c>
      <c r="P453" s="19" t="s">
        <v>191</v>
      </c>
    </row>
    <row r="454" spans="1:16" s="19" customFormat="1" x14ac:dyDescent="0.25">
      <c r="A454" s="20" t="s">
        <v>61</v>
      </c>
      <c r="B454" s="21" t="s">
        <v>962</v>
      </c>
      <c r="C454" s="31" t="s">
        <v>936</v>
      </c>
      <c r="D454" s="24">
        <v>1951</v>
      </c>
      <c r="E454" s="24">
        <v>1992</v>
      </c>
      <c r="F454" s="24"/>
      <c r="H454" s="25">
        <v>4.0999999999999996</v>
      </c>
      <c r="P454" s="19" t="s">
        <v>940</v>
      </c>
    </row>
    <row r="455" spans="1:16" s="19" customFormat="1" x14ac:dyDescent="0.25">
      <c r="A455" s="20" t="s">
        <v>61</v>
      </c>
      <c r="B455" s="21" t="s">
        <v>963</v>
      </c>
      <c r="C455" s="31" t="s">
        <v>964</v>
      </c>
      <c r="D455" s="24">
        <v>1950</v>
      </c>
      <c r="E455" s="24">
        <v>1992</v>
      </c>
      <c r="F455" s="24"/>
      <c r="H455" s="25">
        <v>6.1</v>
      </c>
      <c r="P455" s="19" t="s">
        <v>787</v>
      </c>
    </row>
    <row r="456" spans="1:16" s="19" customFormat="1" x14ac:dyDescent="0.25">
      <c r="A456" s="20" t="s">
        <v>61</v>
      </c>
      <c r="B456" s="21" t="s">
        <v>965</v>
      </c>
      <c r="C456" s="31" t="s">
        <v>966</v>
      </c>
      <c r="D456" s="24">
        <v>1954</v>
      </c>
      <c r="E456" s="24">
        <v>1984</v>
      </c>
      <c r="F456" s="24"/>
      <c r="H456" s="25">
        <v>0.2</v>
      </c>
      <c r="P456" s="19" t="s">
        <v>208</v>
      </c>
    </row>
    <row r="457" spans="1:16" s="19" customFormat="1" x14ac:dyDescent="0.25">
      <c r="A457" s="20" t="s">
        <v>61</v>
      </c>
      <c r="B457" s="21" t="s">
        <v>967</v>
      </c>
      <c r="C457" s="31" t="s">
        <v>968</v>
      </c>
      <c r="D457" s="24">
        <v>1950</v>
      </c>
      <c r="E457" s="24">
        <v>1992</v>
      </c>
      <c r="F457" s="24"/>
      <c r="H457" s="25">
        <v>0.7</v>
      </c>
      <c r="P457" s="19" t="s">
        <v>253</v>
      </c>
    </row>
    <row r="458" spans="1:16" s="19" customFormat="1" x14ac:dyDescent="0.25">
      <c r="A458" s="20" t="s">
        <v>61</v>
      </c>
      <c r="B458" s="21" t="s">
        <v>969</v>
      </c>
      <c r="C458" s="31" t="s">
        <v>970</v>
      </c>
      <c r="D458" s="24">
        <v>1954</v>
      </c>
      <c r="E458" s="24">
        <v>1990</v>
      </c>
      <c r="F458" s="24"/>
      <c r="H458" s="25">
        <v>3.34</v>
      </c>
      <c r="P458" s="19" t="s">
        <v>1230</v>
      </c>
    </row>
    <row r="459" spans="1:16" s="13" customFormat="1" ht="45" x14ac:dyDescent="0.25">
      <c r="A459" s="8" t="s">
        <v>59</v>
      </c>
      <c r="B459" s="14" t="s">
        <v>971</v>
      </c>
      <c r="C459" s="30" t="s">
        <v>972</v>
      </c>
      <c r="D459" s="16">
        <v>1954</v>
      </c>
      <c r="E459" s="17">
        <v>1973</v>
      </c>
      <c r="F459" s="17"/>
      <c r="H459" s="18">
        <v>0.15</v>
      </c>
      <c r="I459" s="19"/>
      <c r="J459" s="19"/>
      <c r="K459" s="19"/>
      <c r="L459" s="19"/>
      <c r="M459" s="19"/>
      <c r="N459" s="19"/>
      <c r="O459" s="19"/>
      <c r="P459" s="19" t="s">
        <v>208</v>
      </c>
    </row>
    <row r="460" spans="1:16" s="13" customFormat="1" ht="30" x14ac:dyDescent="0.25">
      <c r="A460" s="8" t="s">
        <v>59</v>
      </c>
      <c r="B460" s="14" t="s">
        <v>973</v>
      </c>
      <c r="C460" s="30" t="s">
        <v>974</v>
      </c>
      <c r="D460" s="16">
        <v>1948</v>
      </c>
      <c r="E460" s="17">
        <v>2000</v>
      </c>
      <c r="F460" s="17"/>
      <c r="H460" s="18">
        <f>SUM(H461:H471)</f>
        <v>20.709999999999994</v>
      </c>
      <c r="I460" s="19"/>
      <c r="J460" s="19"/>
      <c r="K460" s="19"/>
      <c r="L460" s="19"/>
      <c r="M460" s="19"/>
      <c r="N460" s="19"/>
      <c r="O460" s="19"/>
      <c r="P460" s="19"/>
    </row>
    <row r="461" spans="1:16" s="19" customFormat="1" x14ac:dyDescent="0.25">
      <c r="A461" s="20" t="s">
        <v>61</v>
      </c>
      <c r="B461" s="21" t="s">
        <v>975</v>
      </c>
      <c r="C461" s="47" t="s">
        <v>564</v>
      </c>
      <c r="D461" s="24">
        <v>1948</v>
      </c>
      <c r="E461" s="24">
        <v>2000</v>
      </c>
      <c r="F461" s="48"/>
      <c r="H461" s="25">
        <v>7</v>
      </c>
      <c r="P461" s="19" t="s">
        <v>1325</v>
      </c>
    </row>
    <row r="462" spans="1:16" s="19" customFormat="1" x14ac:dyDescent="0.25">
      <c r="A462" s="20" t="s">
        <v>61</v>
      </c>
      <c r="B462" s="21" t="s">
        <v>976</v>
      </c>
      <c r="C462" s="31" t="s">
        <v>931</v>
      </c>
      <c r="D462" s="24">
        <v>1948</v>
      </c>
      <c r="E462" s="24">
        <v>1987</v>
      </c>
      <c r="F462" s="24"/>
      <c r="H462" s="25">
        <v>4.7</v>
      </c>
      <c r="P462" s="19" t="s">
        <v>977</v>
      </c>
    </row>
    <row r="463" spans="1:16" s="19" customFormat="1" x14ac:dyDescent="0.25">
      <c r="A463" s="20" t="s">
        <v>61</v>
      </c>
      <c r="B463" s="21" t="s">
        <v>978</v>
      </c>
      <c r="C463" s="31" t="s">
        <v>936</v>
      </c>
      <c r="D463" s="24">
        <v>1948</v>
      </c>
      <c r="E463" s="24">
        <v>1987</v>
      </c>
      <c r="F463" s="24"/>
      <c r="H463" s="25">
        <v>0.7</v>
      </c>
      <c r="P463" s="19" t="s">
        <v>253</v>
      </c>
    </row>
    <row r="464" spans="1:16" s="19" customFormat="1" ht="30" x14ac:dyDescent="0.25">
      <c r="A464" s="20" t="s">
        <v>61</v>
      </c>
      <c r="B464" s="21" t="s">
        <v>979</v>
      </c>
      <c r="C464" s="31" t="s">
        <v>980</v>
      </c>
      <c r="D464" s="24">
        <v>1949</v>
      </c>
      <c r="E464" s="24">
        <v>1973</v>
      </c>
      <c r="F464" s="24"/>
      <c r="H464" s="25">
        <v>0.2</v>
      </c>
      <c r="P464" s="19" t="s">
        <v>208</v>
      </c>
    </row>
    <row r="465" spans="1:16" s="19" customFormat="1" x14ac:dyDescent="0.25">
      <c r="A465" s="20" t="s">
        <v>61</v>
      </c>
      <c r="B465" s="21" t="s">
        <v>981</v>
      </c>
      <c r="C465" s="31" t="s">
        <v>982</v>
      </c>
      <c r="D465" s="24">
        <v>1948</v>
      </c>
      <c r="E465" s="24">
        <v>1978</v>
      </c>
      <c r="F465" s="24"/>
      <c r="H465" s="25">
        <v>0.8</v>
      </c>
      <c r="P465" s="19" t="s">
        <v>296</v>
      </c>
    </row>
    <row r="466" spans="1:16" s="19" customFormat="1" x14ac:dyDescent="0.25">
      <c r="A466" s="20" t="s">
        <v>61</v>
      </c>
      <c r="B466" s="21" t="s">
        <v>983</v>
      </c>
      <c r="C466" s="31" t="s">
        <v>964</v>
      </c>
      <c r="D466" s="24">
        <v>1948</v>
      </c>
      <c r="E466" s="24">
        <v>1980</v>
      </c>
      <c r="F466" s="24"/>
      <c r="H466" s="25">
        <v>4.2</v>
      </c>
      <c r="P466" s="19" t="s">
        <v>984</v>
      </c>
    </row>
    <row r="467" spans="1:16" s="19" customFormat="1" ht="30" x14ac:dyDescent="0.25">
      <c r="A467" s="20" t="s">
        <v>61</v>
      </c>
      <c r="B467" s="21" t="s">
        <v>985</v>
      </c>
      <c r="C467" s="31" t="s">
        <v>986</v>
      </c>
      <c r="D467" s="24">
        <v>1950</v>
      </c>
      <c r="E467" s="24">
        <v>1981</v>
      </c>
      <c r="F467" s="24"/>
      <c r="H467" s="25">
        <v>0.15</v>
      </c>
      <c r="P467" s="19" t="s">
        <v>208</v>
      </c>
    </row>
    <row r="468" spans="1:16" s="19" customFormat="1" x14ac:dyDescent="0.25">
      <c r="A468" s="20" t="s">
        <v>61</v>
      </c>
      <c r="B468" s="21" t="s">
        <v>987</v>
      </c>
      <c r="C468" s="31" t="s">
        <v>988</v>
      </c>
      <c r="D468" s="24">
        <v>1950</v>
      </c>
      <c r="E468" s="24">
        <v>1950</v>
      </c>
      <c r="F468" s="36"/>
      <c r="H468" s="25">
        <v>0.05</v>
      </c>
      <c r="P468" s="19" t="s">
        <v>241</v>
      </c>
    </row>
    <row r="469" spans="1:16" s="19" customFormat="1" x14ac:dyDescent="0.25">
      <c r="A469" s="20" t="s">
        <v>61</v>
      </c>
      <c r="B469" s="21" t="s">
        <v>989</v>
      </c>
      <c r="C469" s="31" t="s">
        <v>990</v>
      </c>
      <c r="D469" s="24">
        <v>1948</v>
      </c>
      <c r="E469" s="24">
        <v>1985</v>
      </c>
      <c r="F469" s="24"/>
      <c r="H469" s="25">
        <v>2.4</v>
      </c>
      <c r="P469" s="19" t="s">
        <v>991</v>
      </c>
    </row>
    <row r="470" spans="1:16" s="19" customFormat="1" ht="45" customHeight="1" x14ac:dyDescent="0.25">
      <c r="A470" s="20" t="s">
        <v>61</v>
      </c>
      <c r="B470" s="21" t="s">
        <v>992</v>
      </c>
      <c r="C470" s="31" t="s">
        <v>993</v>
      </c>
      <c r="D470" s="24">
        <v>1954</v>
      </c>
      <c r="E470" s="24">
        <v>1969</v>
      </c>
      <c r="F470" s="24"/>
      <c r="H470" s="25">
        <v>0.02</v>
      </c>
      <c r="P470" s="19" t="s">
        <v>241</v>
      </c>
    </row>
    <row r="471" spans="1:16" s="19" customFormat="1" x14ac:dyDescent="0.25">
      <c r="A471" s="20" t="s">
        <v>61</v>
      </c>
      <c r="B471" s="21" t="s">
        <v>994</v>
      </c>
      <c r="C471" s="31" t="s">
        <v>995</v>
      </c>
      <c r="D471" s="24">
        <v>1950</v>
      </c>
      <c r="E471" s="24">
        <v>1988</v>
      </c>
      <c r="F471" s="24"/>
      <c r="H471" s="25">
        <v>0.49</v>
      </c>
      <c r="P471" s="19" t="s">
        <v>651</v>
      </c>
    </row>
    <row r="472" spans="1:16" s="13" customFormat="1" ht="60" x14ac:dyDescent="0.25">
      <c r="A472" s="8" t="s">
        <v>59</v>
      </c>
      <c r="B472" s="14" t="s">
        <v>996</v>
      </c>
      <c r="C472" s="41" t="s">
        <v>997</v>
      </c>
      <c r="D472" s="16">
        <v>1953</v>
      </c>
      <c r="E472" s="17">
        <v>1970</v>
      </c>
      <c r="F472" s="17"/>
      <c r="H472" s="18">
        <v>0.2</v>
      </c>
      <c r="I472" s="19"/>
      <c r="J472" s="19"/>
      <c r="K472" s="19"/>
      <c r="L472" s="19"/>
      <c r="M472" s="19"/>
      <c r="N472" s="19"/>
      <c r="O472" s="19"/>
      <c r="P472" s="19" t="s">
        <v>208</v>
      </c>
    </row>
    <row r="473" spans="1:16" s="13" customFormat="1" ht="30" x14ac:dyDescent="0.25">
      <c r="A473" s="8" t="s">
        <v>59</v>
      </c>
      <c r="B473" s="14" t="s">
        <v>998</v>
      </c>
      <c r="C473" s="30" t="s">
        <v>999</v>
      </c>
      <c r="D473" s="16">
        <v>1952</v>
      </c>
      <c r="E473" s="17">
        <v>1953</v>
      </c>
      <c r="F473" s="17"/>
      <c r="H473" s="18">
        <v>0.01</v>
      </c>
      <c r="I473" s="19"/>
      <c r="J473" s="19"/>
      <c r="K473" s="19"/>
      <c r="L473" s="19"/>
      <c r="M473" s="19"/>
      <c r="N473" s="19"/>
      <c r="O473" s="19"/>
      <c r="P473" s="19" t="s">
        <v>241</v>
      </c>
    </row>
    <row r="474" spans="1:16" s="13" customFormat="1" ht="75" x14ac:dyDescent="0.25">
      <c r="A474" s="8" t="s">
        <v>59</v>
      </c>
      <c r="B474" s="14" t="s">
        <v>1000</v>
      </c>
      <c r="C474" s="30" t="s">
        <v>1001</v>
      </c>
      <c r="D474" s="16">
        <v>1948</v>
      </c>
      <c r="E474" s="17">
        <v>1993</v>
      </c>
      <c r="F474" s="17"/>
      <c r="H474" s="18">
        <v>3.5</v>
      </c>
      <c r="I474" s="19"/>
      <c r="J474" s="19"/>
      <c r="K474" s="19"/>
      <c r="L474" s="19"/>
      <c r="M474" s="19"/>
      <c r="N474" s="19"/>
      <c r="O474" s="19"/>
      <c r="P474" s="19"/>
    </row>
    <row r="475" spans="1:16" s="19" customFormat="1" x14ac:dyDescent="0.25">
      <c r="A475" s="20" t="s">
        <v>61</v>
      </c>
      <c r="B475" s="21" t="s">
        <v>1002</v>
      </c>
      <c r="C475" s="47" t="s">
        <v>929</v>
      </c>
      <c r="D475" s="24">
        <v>1948</v>
      </c>
      <c r="E475" s="24">
        <v>1993</v>
      </c>
      <c r="F475" s="48"/>
      <c r="H475" s="25">
        <v>1.6</v>
      </c>
      <c r="P475" s="19" t="s">
        <v>1003</v>
      </c>
    </row>
    <row r="476" spans="1:16" s="19" customFormat="1" x14ac:dyDescent="0.25">
      <c r="A476" s="20" t="s">
        <v>61</v>
      </c>
      <c r="B476" s="21" t="s">
        <v>1004</v>
      </c>
      <c r="C476" s="31" t="s">
        <v>1005</v>
      </c>
      <c r="D476" s="24">
        <v>1949</v>
      </c>
      <c r="E476" s="24">
        <v>1989</v>
      </c>
      <c r="F476" s="24"/>
      <c r="H476" s="25">
        <v>1</v>
      </c>
      <c r="P476" s="19" t="s">
        <v>227</v>
      </c>
    </row>
    <row r="477" spans="1:16" s="19" customFormat="1" x14ac:dyDescent="0.25">
      <c r="A477" s="20" t="s">
        <v>61</v>
      </c>
      <c r="B477" s="21" t="s">
        <v>1006</v>
      </c>
      <c r="C477" s="31" t="s">
        <v>300</v>
      </c>
      <c r="D477" s="24">
        <v>1952</v>
      </c>
      <c r="E477" s="24">
        <v>1986</v>
      </c>
      <c r="F477" s="24"/>
      <c r="H477" s="25">
        <v>0.8</v>
      </c>
      <c r="P477" s="19" t="s">
        <v>296</v>
      </c>
    </row>
    <row r="478" spans="1:16" s="19" customFormat="1" x14ac:dyDescent="0.25">
      <c r="A478" s="20" t="s">
        <v>61</v>
      </c>
      <c r="B478" s="21" t="s">
        <v>1007</v>
      </c>
      <c r="C478" s="31" t="s">
        <v>1008</v>
      </c>
      <c r="D478" s="24">
        <v>1988</v>
      </c>
      <c r="E478" s="24">
        <v>1993</v>
      </c>
      <c r="F478" s="24"/>
      <c r="H478" s="25">
        <v>0.1</v>
      </c>
      <c r="P478" s="19" t="s">
        <v>241</v>
      </c>
    </row>
    <row r="479" spans="1:16" s="13" customFormat="1" ht="165" customHeight="1" x14ac:dyDescent="0.25">
      <c r="A479" s="8" t="s">
        <v>59</v>
      </c>
      <c r="B479" s="14" t="s">
        <v>1009</v>
      </c>
      <c r="C479" s="30" t="s">
        <v>1010</v>
      </c>
      <c r="D479" s="16">
        <v>1967</v>
      </c>
      <c r="E479" s="17">
        <v>2006</v>
      </c>
      <c r="F479" s="17"/>
      <c r="H479" s="18">
        <v>7.86</v>
      </c>
      <c r="I479" s="19"/>
      <c r="J479" s="19"/>
      <c r="K479" s="19"/>
      <c r="L479" s="19"/>
      <c r="M479" s="19"/>
      <c r="N479" s="19"/>
      <c r="O479" s="19"/>
      <c r="P479" s="19" t="s">
        <v>1011</v>
      </c>
    </row>
    <row r="480" spans="1:16" s="13" customFormat="1" ht="30" x14ac:dyDescent="0.25">
      <c r="A480" s="8" t="s">
        <v>59</v>
      </c>
      <c r="B480" s="14" t="s">
        <v>1012</v>
      </c>
      <c r="C480" s="30" t="s">
        <v>1013</v>
      </c>
      <c r="D480" s="16">
        <v>1954</v>
      </c>
      <c r="E480" s="17">
        <v>1958</v>
      </c>
      <c r="F480" s="17"/>
      <c r="H480" s="18">
        <v>0.01</v>
      </c>
      <c r="I480" s="19"/>
      <c r="J480" s="19"/>
      <c r="K480" s="19"/>
      <c r="L480" s="19"/>
      <c r="M480" s="19"/>
      <c r="N480" s="19"/>
      <c r="O480" s="19"/>
      <c r="P480" s="19" t="s">
        <v>241</v>
      </c>
    </row>
    <row r="481" spans="1:16" s="13" customFormat="1" ht="60" x14ac:dyDescent="0.25">
      <c r="A481" s="8" t="s">
        <v>59</v>
      </c>
      <c r="B481" s="14" t="s">
        <v>1014</v>
      </c>
      <c r="C481" s="30" t="s">
        <v>1015</v>
      </c>
      <c r="D481" s="16">
        <v>1954</v>
      </c>
      <c r="E481" s="17">
        <v>2008</v>
      </c>
      <c r="F481" s="17"/>
      <c r="H481" s="18">
        <v>44.12</v>
      </c>
      <c r="I481" s="19"/>
      <c r="J481" s="19"/>
      <c r="K481" s="19"/>
      <c r="L481" s="19"/>
      <c r="M481" s="19"/>
      <c r="N481" s="19"/>
      <c r="O481" s="19"/>
      <c r="P481" s="19" t="s">
        <v>1016</v>
      </c>
    </row>
    <row r="482" spans="1:16" s="13" customFormat="1" ht="60" customHeight="1" x14ac:dyDescent="0.25">
      <c r="A482" s="8" t="s">
        <v>59</v>
      </c>
      <c r="B482" s="14" t="s">
        <v>1017</v>
      </c>
      <c r="C482" s="30" t="s">
        <v>1018</v>
      </c>
      <c r="D482" s="16">
        <v>1952</v>
      </c>
      <c r="E482" s="17">
        <v>1976</v>
      </c>
      <c r="F482" s="17"/>
      <c r="H482" s="18">
        <v>0.8</v>
      </c>
      <c r="I482" s="19"/>
      <c r="J482" s="19"/>
      <c r="K482" s="19"/>
      <c r="L482" s="19"/>
      <c r="M482" s="19"/>
      <c r="N482" s="19"/>
      <c r="O482" s="19"/>
      <c r="P482" s="19" t="s">
        <v>296</v>
      </c>
    </row>
    <row r="483" spans="1:16" s="13" customFormat="1" ht="30" x14ac:dyDescent="0.25">
      <c r="A483" s="8" t="s">
        <v>59</v>
      </c>
      <c r="B483" s="14" t="s">
        <v>1019</v>
      </c>
      <c r="C483" s="30" t="s">
        <v>1020</v>
      </c>
      <c r="D483" s="16">
        <v>1954</v>
      </c>
      <c r="E483" s="17">
        <v>1956</v>
      </c>
      <c r="F483" s="17"/>
      <c r="H483" s="18">
        <v>0.02</v>
      </c>
      <c r="I483" s="19"/>
      <c r="J483" s="19"/>
      <c r="K483" s="19"/>
      <c r="L483" s="19"/>
      <c r="M483" s="19"/>
      <c r="N483" s="19"/>
      <c r="O483" s="19"/>
      <c r="P483" s="19" t="s">
        <v>241</v>
      </c>
    </row>
    <row r="484" spans="1:16" s="13" customFormat="1" x14ac:dyDescent="0.25">
      <c r="A484" s="8" t="s">
        <v>59</v>
      </c>
      <c r="B484" s="14" t="s">
        <v>1021</v>
      </c>
      <c r="C484" s="30" t="s">
        <v>1022</v>
      </c>
      <c r="D484" s="16">
        <v>1952</v>
      </c>
      <c r="E484" s="17">
        <v>1954</v>
      </c>
      <c r="F484" s="17"/>
      <c r="H484" s="18">
        <v>0.01</v>
      </c>
      <c r="I484" s="19"/>
      <c r="J484" s="19"/>
      <c r="K484" s="19"/>
      <c r="L484" s="19"/>
      <c r="M484" s="19"/>
      <c r="N484" s="19"/>
      <c r="O484" s="19"/>
      <c r="P484" s="19" t="s">
        <v>241</v>
      </c>
    </row>
    <row r="485" spans="1:16" s="13" customFormat="1" ht="60" customHeight="1" x14ac:dyDescent="0.25">
      <c r="A485" s="8" t="s">
        <v>59</v>
      </c>
      <c r="B485" s="14" t="s">
        <v>1023</v>
      </c>
      <c r="C485" s="30" t="s">
        <v>1024</v>
      </c>
      <c r="D485" s="16">
        <v>1969</v>
      </c>
      <c r="E485" s="17">
        <v>2000</v>
      </c>
      <c r="F485" s="17"/>
      <c r="H485" s="18">
        <v>4.0599999999999996</v>
      </c>
      <c r="I485" s="19"/>
      <c r="J485" s="19"/>
      <c r="K485" s="19"/>
      <c r="L485" s="19"/>
      <c r="M485" s="19"/>
      <c r="N485" s="19"/>
      <c r="O485" s="19"/>
      <c r="P485" s="19" t="s">
        <v>1025</v>
      </c>
    </row>
    <row r="486" spans="1:16" s="13" customFormat="1" x14ac:dyDescent="0.25">
      <c r="A486" s="8" t="s">
        <v>59</v>
      </c>
      <c r="B486" s="14" t="s">
        <v>1026</v>
      </c>
      <c r="C486" s="30" t="s">
        <v>1027</v>
      </c>
      <c r="D486" s="16">
        <v>1953</v>
      </c>
      <c r="E486" s="17">
        <v>1953</v>
      </c>
      <c r="F486" s="34"/>
      <c r="H486" s="18">
        <v>0.01</v>
      </c>
      <c r="I486" s="19"/>
      <c r="J486" s="19"/>
      <c r="K486" s="19"/>
      <c r="L486" s="19"/>
      <c r="M486" s="19"/>
      <c r="N486" s="19"/>
      <c r="O486" s="19"/>
      <c r="P486" s="19" t="s">
        <v>241</v>
      </c>
    </row>
    <row r="487" spans="1:16" s="13" customFormat="1" ht="60" x14ac:dyDescent="0.25">
      <c r="A487" s="8" t="s">
        <v>59</v>
      </c>
      <c r="B487" s="14" t="s">
        <v>1028</v>
      </c>
      <c r="C487" s="30" t="s">
        <v>1029</v>
      </c>
      <c r="D487" s="16">
        <v>1957</v>
      </c>
      <c r="E487" s="17">
        <v>1964</v>
      </c>
      <c r="F487" s="17"/>
      <c r="H487" s="18">
        <v>0.02</v>
      </c>
      <c r="I487" s="19"/>
      <c r="J487" s="19"/>
      <c r="K487" s="19"/>
      <c r="L487" s="19"/>
      <c r="M487" s="19"/>
      <c r="N487" s="19"/>
      <c r="O487" s="19"/>
      <c r="P487" s="19" t="s">
        <v>241</v>
      </c>
    </row>
    <row r="488" spans="1:16" s="13" customFormat="1" ht="77.25" x14ac:dyDescent="0.25">
      <c r="A488" s="8" t="s">
        <v>59</v>
      </c>
      <c r="B488" s="14" t="s">
        <v>1030</v>
      </c>
      <c r="C488" s="42" t="s">
        <v>1031</v>
      </c>
      <c r="D488" s="16">
        <v>1955</v>
      </c>
      <c r="E488" s="17">
        <v>2010</v>
      </c>
      <c r="F488" s="17"/>
      <c r="H488" s="18">
        <v>1.44</v>
      </c>
      <c r="I488" s="19"/>
      <c r="J488" s="19"/>
      <c r="K488" s="19"/>
      <c r="L488" s="19"/>
      <c r="M488" s="19"/>
      <c r="N488" s="19"/>
      <c r="O488" s="19"/>
      <c r="P488" s="19" t="s">
        <v>755</v>
      </c>
    </row>
    <row r="489" spans="1:16" s="13" customFormat="1" ht="60" x14ac:dyDescent="0.25">
      <c r="A489" s="8" t="s">
        <v>59</v>
      </c>
      <c r="B489" s="14" t="s">
        <v>1032</v>
      </c>
      <c r="C489" s="30" t="s">
        <v>1033</v>
      </c>
      <c r="D489" s="16">
        <v>1960</v>
      </c>
      <c r="E489" s="17">
        <v>1988</v>
      </c>
      <c r="F489" s="17"/>
      <c r="H489" s="18">
        <v>0.1</v>
      </c>
      <c r="I489" s="19"/>
      <c r="J489" s="19"/>
      <c r="K489" s="19"/>
      <c r="L489" s="19"/>
      <c r="M489" s="19"/>
      <c r="N489" s="19"/>
      <c r="O489" s="19"/>
      <c r="P489" s="19" t="s">
        <v>1208</v>
      </c>
    </row>
    <row r="490" spans="1:16" s="13" customFormat="1" ht="60" x14ac:dyDescent="0.25">
      <c r="A490" s="8" t="s">
        <v>59</v>
      </c>
      <c r="B490" s="14" t="s">
        <v>1034</v>
      </c>
      <c r="C490" s="30" t="s">
        <v>1035</v>
      </c>
      <c r="D490" s="16">
        <v>1975</v>
      </c>
      <c r="E490" s="17">
        <v>1994</v>
      </c>
      <c r="F490" s="17"/>
      <c r="H490" s="18">
        <v>0.7</v>
      </c>
      <c r="I490" s="19"/>
      <c r="J490" s="19"/>
      <c r="K490" s="19"/>
      <c r="L490" s="19"/>
      <c r="M490" s="19"/>
      <c r="N490" s="19"/>
      <c r="O490" s="19"/>
      <c r="P490" s="19" t="s">
        <v>873</v>
      </c>
    </row>
    <row r="491" spans="1:16" s="13" customFormat="1" x14ac:dyDescent="0.25">
      <c r="A491" s="8" t="s">
        <v>59</v>
      </c>
      <c r="B491" s="14" t="s">
        <v>1326</v>
      </c>
      <c r="C491" s="30" t="s">
        <v>1327</v>
      </c>
      <c r="D491" s="16">
        <v>1991</v>
      </c>
      <c r="E491" s="17">
        <v>1998</v>
      </c>
      <c r="F491" s="17">
        <v>1981</v>
      </c>
      <c r="H491" s="18">
        <v>0.7</v>
      </c>
      <c r="I491" s="19"/>
      <c r="J491" s="19"/>
      <c r="K491" s="19"/>
      <c r="L491" s="19"/>
      <c r="M491" s="19"/>
      <c r="N491" s="19"/>
      <c r="O491" s="19"/>
      <c r="P491" s="19" t="s">
        <v>253</v>
      </c>
    </row>
    <row r="492" spans="1:16" s="13" customFormat="1" ht="45" x14ac:dyDescent="0.25">
      <c r="A492" s="8" t="s">
        <v>59</v>
      </c>
      <c r="B492" s="14" t="s">
        <v>1036</v>
      </c>
      <c r="C492" s="30" t="s">
        <v>1037</v>
      </c>
      <c r="D492" s="16">
        <v>1952</v>
      </c>
      <c r="E492" s="17">
        <v>1995</v>
      </c>
      <c r="F492" s="17"/>
      <c r="H492" s="18">
        <v>1.5</v>
      </c>
      <c r="I492" s="19"/>
      <c r="J492" s="19"/>
      <c r="K492" s="19"/>
      <c r="L492" s="19"/>
      <c r="M492" s="19"/>
      <c r="N492" s="19"/>
      <c r="O492" s="19"/>
      <c r="P492" s="19" t="s">
        <v>398</v>
      </c>
    </row>
    <row r="493" spans="1:16" s="13" customFormat="1" x14ac:dyDescent="0.25">
      <c r="A493" s="8" t="s">
        <v>59</v>
      </c>
      <c r="B493" s="14" t="s">
        <v>1038</v>
      </c>
      <c r="C493" s="30" t="s">
        <v>1039</v>
      </c>
      <c r="D493" s="16">
        <v>1952</v>
      </c>
      <c r="E493" s="17">
        <v>1966</v>
      </c>
      <c r="F493" s="17"/>
      <c r="H493" s="18">
        <v>0.1</v>
      </c>
      <c r="I493" s="19"/>
      <c r="J493" s="19"/>
      <c r="K493" s="19"/>
      <c r="L493" s="19"/>
      <c r="M493" s="19"/>
      <c r="N493" s="19"/>
      <c r="O493" s="19"/>
      <c r="P493" s="19" t="s">
        <v>241</v>
      </c>
    </row>
    <row r="494" spans="1:16" s="13" customFormat="1" ht="60" x14ac:dyDescent="0.25">
      <c r="A494" s="8" t="s">
        <v>59</v>
      </c>
      <c r="B494" s="14" t="s">
        <v>1040</v>
      </c>
      <c r="C494" s="30" t="s">
        <v>1041</v>
      </c>
      <c r="D494" s="16">
        <v>1975</v>
      </c>
      <c r="E494" s="17">
        <v>1989</v>
      </c>
      <c r="F494" s="17"/>
      <c r="H494" s="18">
        <v>0.16</v>
      </c>
      <c r="I494" s="19"/>
      <c r="J494" s="19"/>
      <c r="K494" s="19"/>
      <c r="L494" s="19"/>
      <c r="M494" s="19"/>
      <c r="N494" s="19"/>
      <c r="O494" s="19"/>
      <c r="P494" s="19" t="s">
        <v>208</v>
      </c>
    </row>
    <row r="495" spans="1:16" s="13" customFormat="1" ht="30" x14ac:dyDescent="0.25">
      <c r="A495" s="8" t="s">
        <v>59</v>
      </c>
      <c r="B495" s="14" t="s">
        <v>1042</v>
      </c>
      <c r="C495" s="30" t="s">
        <v>1043</v>
      </c>
      <c r="D495" s="16">
        <v>1949</v>
      </c>
      <c r="E495" s="17">
        <v>1982</v>
      </c>
      <c r="F495" s="17"/>
      <c r="H495" s="18">
        <v>0.7</v>
      </c>
      <c r="I495" s="19"/>
      <c r="J495" s="19"/>
      <c r="K495" s="19"/>
      <c r="L495" s="19"/>
      <c r="M495" s="19"/>
      <c r="N495" s="19"/>
      <c r="O495" s="19"/>
      <c r="P495" s="19" t="s">
        <v>253</v>
      </c>
    </row>
    <row r="496" spans="1:16" s="13" customFormat="1" ht="30" x14ac:dyDescent="0.25">
      <c r="A496" s="8" t="s">
        <v>59</v>
      </c>
      <c r="B496" s="14" t="s">
        <v>1044</v>
      </c>
      <c r="C496" s="30" t="s">
        <v>1045</v>
      </c>
      <c r="D496" s="16">
        <v>1953</v>
      </c>
      <c r="E496" s="17">
        <v>1954</v>
      </c>
      <c r="F496" s="17"/>
      <c r="H496" s="18">
        <v>0.05</v>
      </c>
      <c r="I496" s="19"/>
      <c r="J496" s="19"/>
      <c r="K496" s="19"/>
      <c r="L496" s="19"/>
      <c r="M496" s="19"/>
      <c r="N496" s="19"/>
      <c r="O496" s="19"/>
      <c r="P496" s="19" t="s">
        <v>241</v>
      </c>
    </row>
    <row r="497" spans="1:16" s="13" customFormat="1" ht="30" customHeight="1" x14ac:dyDescent="0.25">
      <c r="A497" s="8" t="s">
        <v>59</v>
      </c>
      <c r="B497" s="14" t="s">
        <v>1046</v>
      </c>
      <c r="C497" s="30" t="s">
        <v>1047</v>
      </c>
      <c r="D497" s="16">
        <v>1946</v>
      </c>
      <c r="E497" s="17">
        <v>1950</v>
      </c>
      <c r="F497" s="17"/>
      <c r="H497" s="18">
        <v>0.05</v>
      </c>
      <c r="I497" s="19"/>
      <c r="J497" s="19"/>
      <c r="K497" s="19"/>
      <c r="L497" s="19"/>
      <c r="M497" s="19"/>
      <c r="N497" s="19"/>
      <c r="O497" s="19"/>
      <c r="P497" s="19" t="s">
        <v>241</v>
      </c>
    </row>
    <row r="498" spans="1:16" s="13" customFormat="1" x14ac:dyDescent="0.25">
      <c r="A498" s="8" t="s">
        <v>59</v>
      </c>
      <c r="B498" s="14" t="s">
        <v>1048</v>
      </c>
      <c r="C498" s="30" t="s">
        <v>1049</v>
      </c>
      <c r="D498" s="16">
        <v>1954</v>
      </c>
      <c r="E498" s="17">
        <v>1959</v>
      </c>
      <c r="F498" s="17"/>
      <c r="H498" s="18">
        <v>0.02</v>
      </c>
      <c r="I498" s="19"/>
      <c r="J498" s="19"/>
      <c r="K498" s="19"/>
      <c r="L498" s="19"/>
      <c r="M498" s="19"/>
      <c r="N498" s="19"/>
      <c r="O498" s="19"/>
      <c r="P498" s="19" t="s">
        <v>241</v>
      </c>
    </row>
    <row r="499" spans="1:16" s="13" customFormat="1" ht="60" x14ac:dyDescent="0.25">
      <c r="A499" s="8" t="s">
        <v>59</v>
      </c>
      <c r="B499" s="14" t="s">
        <v>1050</v>
      </c>
      <c r="C499" s="30" t="s">
        <v>1051</v>
      </c>
      <c r="D499" s="16">
        <v>1953</v>
      </c>
      <c r="E499" s="17">
        <v>1967</v>
      </c>
      <c r="F499" s="17"/>
      <c r="H499" s="18">
        <v>0.15</v>
      </c>
      <c r="I499" s="19"/>
      <c r="J499" s="19"/>
      <c r="K499" s="19"/>
      <c r="L499" s="19"/>
      <c r="M499" s="19"/>
      <c r="N499" s="19"/>
      <c r="O499" s="19"/>
      <c r="P499" s="19" t="s">
        <v>208</v>
      </c>
    </row>
    <row r="500" spans="1:16" s="13" customFormat="1" ht="30" x14ac:dyDescent="0.25">
      <c r="A500" s="8" t="s">
        <v>59</v>
      </c>
      <c r="B500" s="14" t="s">
        <v>1052</v>
      </c>
      <c r="C500" s="30" t="s">
        <v>1053</v>
      </c>
      <c r="D500" s="16">
        <v>1986</v>
      </c>
      <c r="E500" s="17">
        <v>1994</v>
      </c>
      <c r="F500" s="17"/>
      <c r="H500" s="18">
        <v>0.04</v>
      </c>
      <c r="I500" s="19"/>
      <c r="J500" s="19"/>
      <c r="K500" s="19"/>
      <c r="L500" s="19"/>
      <c r="M500" s="19"/>
      <c r="N500" s="19"/>
      <c r="O500" s="19"/>
      <c r="P500" s="19" t="s">
        <v>380</v>
      </c>
    </row>
    <row r="501" spans="1:16" s="13" customFormat="1" x14ac:dyDescent="0.25">
      <c r="A501" s="8" t="s">
        <v>59</v>
      </c>
      <c r="B501" s="14" t="s">
        <v>1054</v>
      </c>
      <c r="C501" s="30" t="s">
        <v>1055</v>
      </c>
      <c r="D501" s="16">
        <v>1988</v>
      </c>
      <c r="E501" s="17">
        <v>1997</v>
      </c>
      <c r="F501" s="17"/>
      <c r="H501" s="18">
        <v>0.05</v>
      </c>
      <c r="I501" s="19"/>
      <c r="J501" s="19"/>
      <c r="K501" s="19"/>
      <c r="L501" s="19"/>
      <c r="M501" s="19"/>
      <c r="N501" s="19"/>
      <c r="O501" s="19"/>
      <c r="P501" s="19" t="s">
        <v>380</v>
      </c>
    </row>
    <row r="502" spans="1:16" s="13" customFormat="1" x14ac:dyDescent="0.25">
      <c r="A502" s="8" t="s">
        <v>59</v>
      </c>
      <c r="B502" s="14" t="s">
        <v>1056</v>
      </c>
      <c r="C502" s="30" t="s">
        <v>1057</v>
      </c>
      <c r="D502" s="16">
        <v>1996</v>
      </c>
      <c r="E502" s="17">
        <v>1997</v>
      </c>
      <c r="F502" s="17"/>
      <c r="H502" s="18">
        <v>0.2</v>
      </c>
      <c r="I502" s="19"/>
      <c r="J502" s="19"/>
      <c r="K502" s="19"/>
      <c r="L502" s="19"/>
      <c r="M502" s="19"/>
      <c r="N502" s="19"/>
      <c r="O502" s="19"/>
      <c r="P502" s="19" t="s">
        <v>1058</v>
      </c>
    </row>
    <row r="503" spans="1:16" s="13" customFormat="1" ht="30" x14ac:dyDescent="0.25">
      <c r="A503" s="8" t="s">
        <v>59</v>
      </c>
      <c r="B503" s="14" t="s">
        <v>1059</v>
      </c>
      <c r="C503" s="30" t="s">
        <v>1060</v>
      </c>
      <c r="D503" s="16">
        <v>1989</v>
      </c>
      <c r="E503" s="17">
        <v>1998</v>
      </c>
      <c r="F503" s="17"/>
      <c r="H503" s="18">
        <v>1.44</v>
      </c>
      <c r="I503" s="19"/>
      <c r="J503" s="19"/>
      <c r="K503" s="19"/>
      <c r="L503" s="19"/>
      <c r="M503" s="19"/>
      <c r="N503" s="19"/>
      <c r="O503" s="19"/>
      <c r="P503" s="19" t="s">
        <v>1061</v>
      </c>
    </row>
    <row r="504" spans="1:16" s="13" customFormat="1" x14ac:dyDescent="0.25">
      <c r="A504" s="8" t="s">
        <v>59</v>
      </c>
      <c r="B504" s="14" t="s">
        <v>1062</v>
      </c>
      <c r="C504" s="30" t="s">
        <v>1063</v>
      </c>
      <c r="D504" s="16">
        <v>1992</v>
      </c>
      <c r="E504" s="17">
        <v>2007</v>
      </c>
      <c r="F504" s="17"/>
      <c r="H504" s="18">
        <f>SUM(H505:H506)</f>
        <v>13.9</v>
      </c>
      <c r="I504" s="19"/>
      <c r="J504" s="19"/>
      <c r="K504" s="19"/>
      <c r="L504" s="19"/>
      <c r="M504" s="19"/>
      <c r="N504" s="19"/>
      <c r="O504" s="19"/>
      <c r="P504" s="19"/>
    </row>
    <row r="505" spans="1:16" s="19" customFormat="1" x14ac:dyDescent="0.25">
      <c r="A505" s="20" t="s">
        <v>61</v>
      </c>
      <c r="B505" s="21" t="s">
        <v>1064</v>
      </c>
      <c r="C505" s="31" t="s">
        <v>250</v>
      </c>
      <c r="D505" s="24">
        <v>2001</v>
      </c>
      <c r="E505" s="24">
        <v>2007</v>
      </c>
      <c r="F505" s="24"/>
      <c r="H505" s="25">
        <v>0.1</v>
      </c>
      <c r="P505" s="19" t="s">
        <v>380</v>
      </c>
    </row>
    <row r="506" spans="1:16" s="19" customFormat="1" x14ac:dyDescent="0.25">
      <c r="A506" s="20" t="s">
        <v>61</v>
      </c>
      <c r="B506" s="37" t="s">
        <v>1065</v>
      </c>
      <c r="C506" s="38" t="s">
        <v>1066</v>
      </c>
      <c r="D506" s="24">
        <v>1992</v>
      </c>
      <c r="E506" s="39">
        <v>2021</v>
      </c>
      <c r="F506" s="39"/>
      <c r="H506" s="40">
        <v>13.8</v>
      </c>
      <c r="J506" s="19" t="s">
        <v>1265</v>
      </c>
      <c r="N506" s="19" t="s">
        <v>1067</v>
      </c>
      <c r="P506" s="19" t="s">
        <v>1068</v>
      </c>
    </row>
    <row r="507" spans="1:16" s="13" customFormat="1" ht="60" customHeight="1" x14ac:dyDescent="0.25">
      <c r="A507" s="8" t="s">
        <v>59</v>
      </c>
      <c r="B507" s="14" t="s">
        <v>1069</v>
      </c>
      <c r="C507" s="30" t="s">
        <v>1070</v>
      </c>
      <c r="D507" s="16">
        <v>1989</v>
      </c>
      <c r="E507" s="17">
        <v>2010</v>
      </c>
      <c r="F507" s="17"/>
      <c r="H507" s="18">
        <v>5.21</v>
      </c>
      <c r="I507" s="19"/>
      <c r="J507" s="19"/>
      <c r="K507" s="19"/>
      <c r="L507" s="19"/>
      <c r="M507" s="19"/>
      <c r="N507" s="19"/>
      <c r="O507" s="19"/>
      <c r="P507" s="19" t="s">
        <v>225</v>
      </c>
    </row>
    <row r="508" spans="1:16" s="19" customFormat="1" x14ac:dyDescent="0.25">
      <c r="A508" s="20"/>
      <c r="B508" s="21"/>
      <c r="C508" s="31"/>
      <c r="D508" s="23"/>
      <c r="E508" s="24"/>
      <c r="F508" s="24"/>
      <c r="H508" s="25"/>
    </row>
    <row r="509" spans="1:16" s="13" customFormat="1" x14ac:dyDescent="0.25">
      <c r="A509" s="8" t="s">
        <v>57</v>
      </c>
      <c r="B509" s="14" t="s">
        <v>1071</v>
      </c>
      <c r="C509" s="30" t="s">
        <v>1072</v>
      </c>
      <c r="D509" s="16">
        <v>1949</v>
      </c>
      <c r="E509" s="17">
        <v>2015</v>
      </c>
      <c r="F509" s="17"/>
      <c r="H509" s="18">
        <f>SUM(H510+H521+H526)</f>
        <v>11.809999999999999</v>
      </c>
      <c r="I509" s="19"/>
      <c r="J509" s="19"/>
      <c r="K509" s="19"/>
      <c r="L509" s="19"/>
      <c r="M509" s="19"/>
      <c r="N509" s="19"/>
      <c r="O509" s="19"/>
      <c r="P509" s="19"/>
    </row>
    <row r="510" spans="1:16" s="13" customFormat="1" ht="30" x14ac:dyDescent="0.25">
      <c r="A510" s="8" t="s">
        <v>59</v>
      </c>
      <c r="B510" s="14" t="s">
        <v>1073</v>
      </c>
      <c r="C510" s="30" t="s">
        <v>1074</v>
      </c>
      <c r="D510" s="16">
        <v>1949</v>
      </c>
      <c r="E510" s="17">
        <v>2015</v>
      </c>
      <c r="F510" s="17"/>
      <c r="H510" s="18">
        <f>SUM(H511:H520)</f>
        <v>8.7899999999999991</v>
      </c>
      <c r="I510" s="19"/>
      <c r="J510" s="19"/>
      <c r="K510" s="19"/>
      <c r="L510" s="19"/>
      <c r="M510" s="19"/>
      <c r="N510" s="19"/>
      <c r="O510" s="19"/>
      <c r="P510" s="19"/>
    </row>
    <row r="511" spans="1:16" s="19" customFormat="1" ht="30" x14ac:dyDescent="0.25">
      <c r="A511" s="20" t="s">
        <v>61</v>
      </c>
      <c r="B511" s="21" t="s">
        <v>1075</v>
      </c>
      <c r="C511" s="47" t="s">
        <v>1076</v>
      </c>
      <c r="D511" s="23">
        <v>1957</v>
      </c>
      <c r="E511" s="24">
        <v>2015</v>
      </c>
      <c r="F511" s="48"/>
      <c r="H511" s="25">
        <v>6.58</v>
      </c>
      <c r="P511" s="19" t="s">
        <v>1231</v>
      </c>
    </row>
    <row r="512" spans="1:16" s="19" customFormat="1" x14ac:dyDescent="0.25">
      <c r="A512" s="20" t="s">
        <v>61</v>
      </c>
      <c r="B512" s="21" t="s">
        <v>1077</v>
      </c>
      <c r="C512" s="31" t="s">
        <v>1078</v>
      </c>
      <c r="D512" s="23">
        <v>1949</v>
      </c>
      <c r="E512" s="24">
        <v>1965</v>
      </c>
      <c r="F512" s="24"/>
      <c r="H512" s="25">
        <v>0.51</v>
      </c>
      <c r="P512" s="19" t="s">
        <v>651</v>
      </c>
    </row>
    <row r="513" spans="1:16" s="19" customFormat="1" x14ac:dyDescent="0.25">
      <c r="A513" s="20" t="s">
        <v>61</v>
      </c>
      <c r="B513" s="21" t="s">
        <v>1079</v>
      </c>
      <c r="C513" s="31" t="s">
        <v>1080</v>
      </c>
      <c r="D513" s="23">
        <v>1949</v>
      </c>
      <c r="E513" s="24">
        <v>1967</v>
      </c>
      <c r="F513" s="24"/>
      <c r="H513" s="25">
        <v>0.6</v>
      </c>
      <c r="P513" s="19" t="s">
        <v>579</v>
      </c>
    </row>
    <row r="514" spans="1:16" s="19" customFormat="1" x14ac:dyDescent="0.25">
      <c r="A514" s="20" t="s">
        <v>61</v>
      </c>
      <c r="B514" s="21" t="s">
        <v>1081</v>
      </c>
      <c r="C514" s="31" t="s">
        <v>1082</v>
      </c>
      <c r="D514" s="23">
        <v>1951</v>
      </c>
      <c r="E514" s="24">
        <v>1964</v>
      </c>
      <c r="F514" s="24"/>
      <c r="H514" s="25">
        <v>0.25</v>
      </c>
      <c r="P514" s="19" t="s">
        <v>191</v>
      </c>
    </row>
    <row r="515" spans="1:16" s="19" customFormat="1" x14ac:dyDescent="0.25">
      <c r="A515" s="20" t="s">
        <v>61</v>
      </c>
      <c r="B515" s="21" t="s">
        <v>1083</v>
      </c>
      <c r="C515" s="31" t="s">
        <v>1084</v>
      </c>
      <c r="D515" s="23">
        <v>1964</v>
      </c>
      <c r="E515" s="24">
        <v>1965</v>
      </c>
      <c r="F515" s="24"/>
      <c r="H515" s="25">
        <v>0.05</v>
      </c>
      <c r="P515" s="19" t="s">
        <v>241</v>
      </c>
    </row>
    <row r="516" spans="1:16" s="19" customFormat="1" x14ac:dyDescent="0.25">
      <c r="A516" s="20" t="s">
        <v>61</v>
      </c>
      <c r="B516" s="21" t="s">
        <v>1085</v>
      </c>
      <c r="C516" s="31" t="s">
        <v>1086</v>
      </c>
      <c r="D516" s="23">
        <v>1949</v>
      </c>
      <c r="E516" s="24">
        <v>1965</v>
      </c>
      <c r="F516" s="24"/>
      <c r="H516" s="25">
        <v>0.7</v>
      </c>
      <c r="P516" s="19" t="s">
        <v>1087</v>
      </c>
    </row>
    <row r="517" spans="1:16" s="19" customFormat="1" ht="30" x14ac:dyDescent="0.25">
      <c r="A517" s="20" t="s">
        <v>61</v>
      </c>
      <c r="B517" s="21" t="s">
        <v>1088</v>
      </c>
      <c r="C517" s="31" t="s">
        <v>1089</v>
      </c>
      <c r="D517" s="23">
        <v>1987</v>
      </c>
      <c r="E517" s="24">
        <v>1989</v>
      </c>
      <c r="F517" s="24"/>
      <c r="H517" s="25">
        <v>0.02</v>
      </c>
      <c r="P517" s="19" t="s">
        <v>241</v>
      </c>
    </row>
    <row r="518" spans="1:16" s="19" customFormat="1" ht="30" x14ac:dyDescent="0.25">
      <c r="A518" s="20" t="s">
        <v>61</v>
      </c>
      <c r="B518" s="21" t="s">
        <v>1090</v>
      </c>
      <c r="C518" s="31" t="s">
        <v>1091</v>
      </c>
      <c r="D518" s="23">
        <v>1987</v>
      </c>
      <c r="E518" s="24">
        <v>1989</v>
      </c>
      <c r="F518" s="24"/>
      <c r="H518" s="25">
        <v>0.02</v>
      </c>
      <c r="P518" s="19" t="s">
        <v>241</v>
      </c>
    </row>
    <row r="519" spans="1:16" s="19" customFormat="1" ht="30" x14ac:dyDescent="0.25">
      <c r="A519" s="20" t="s">
        <v>61</v>
      </c>
      <c r="B519" s="21" t="s">
        <v>1092</v>
      </c>
      <c r="C519" s="31" t="s">
        <v>1093</v>
      </c>
      <c r="D519" s="23">
        <v>1992</v>
      </c>
      <c r="E519" s="24">
        <v>2003</v>
      </c>
      <c r="F519" s="24"/>
      <c r="H519" s="25">
        <v>0.05</v>
      </c>
      <c r="P519" s="19" t="s">
        <v>241</v>
      </c>
    </row>
    <row r="520" spans="1:16" s="19" customFormat="1" x14ac:dyDescent="0.25">
      <c r="A520" s="20" t="s">
        <v>61</v>
      </c>
      <c r="B520" s="21" t="s">
        <v>1255</v>
      </c>
      <c r="C520" s="31" t="s">
        <v>1256</v>
      </c>
      <c r="D520" s="27">
        <v>1989</v>
      </c>
      <c r="E520" s="24">
        <v>1989</v>
      </c>
      <c r="F520" s="24"/>
      <c r="H520" s="25">
        <v>0.01</v>
      </c>
      <c r="P520" s="19" t="s">
        <v>241</v>
      </c>
    </row>
    <row r="521" spans="1:16" s="13" customFormat="1" ht="30" x14ac:dyDescent="0.25">
      <c r="A521" s="8" t="s">
        <v>59</v>
      </c>
      <c r="B521" s="14" t="s">
        <v>1094</v>
      </c>
      <c r="C521" s="30" t="s">
        <v>1095</v>
      </c>
      <c r="D521" s="16">
        <v>1954</v>
      </c>
      <c r="E521" s="17">
        <v>1990</v>
      </c>
      <c r="F521" s="17"/>
      <c r="H521" s="18">
        <v>1.94</v>
      </c>
      <c r="I521" s="19"/>
      <c r="J521" s="19"/>
      <c r="K521" s="19"/>
      <c r="L521" s="19"/>
      <c r="M521" s="19"/>
      <c r="N521" s="19"/>
      <c r="O521" s="19"/>
      <c r="P521" s="19"/>
    </row>
    <row r="522" spans="1:16" s="19" customFormat="1" ht="30" x14ac:dyDescent="0.25">
      <c r="A522" s="20" t="s">
        <v>61</v>
      </c>
      <c r="B522" s="21" t="s">
        <v>1096</v>
      </c>
      <c r="C522" s="47" t="s">
        <v>1097</v>
      </c>
      <c r="D522" s="23">
        <v>1954</v>
      </c>
      <c r="E522" s="24">
        <v>1967</v>
      </c>
      <c r="F522" s="48"/>
      <c r="H522" s="25">
        <v>0.2</v>
      </c>
      <c r="P522" s="19" t="s">
        <v>208</v>
      </c>
    </row>
    <row r="523" spans="1:16" s="19" customFormat="1" ht="60" x14ac:dyDescent="0.25">
      <c r="A523" s="20" t="s">
        <v>61</v>
      </c>
      <c r="B523" s="21" t="s">
        <v>1098</v>
      </c>
      <c r="C523" s="31" t="s">
        <v>1099</v>
      </c>
      <c r="D523" s="23">
        <v>1961</v>
      </c>
      <c r="E523" s="24">
        <v>1980</v>
      </c>
      <c r="F523" s="24"/>
      <c r="H523" s="25">
        <v>1.72</v>
      </c>
      <c r="P523" s="19" t="s">
        <v>1232</v>
      </c>
    </row>
    <row r="524" spans="1:16" s="19" customFormat="1" ht="30" customHeight="1" x14ac:dyDescent="0.25">
      <c r="A524" s="20" t="s">
        <v>61</v>
      </c>
      <c r="B524" s="21" t="s">
        <v>1100</v>
      </c>
      <c r="C524" s="31" t="s">
        <v>1101</v>
      </c>
      <c r="D524" s="23">
        <v>1989</v>
      </c>
      <c r="E524" s="24">
        <v>1990</v>
      </c>
      <c r="F524" s="24"/>
      <c r="H524" s="25">
        <v>0.01</v>
      </c>
      <c r="P524" s="19" t="s">
        <v>380</v>
      </c>
    </row>
    <row r="525" spans="1:16" s="19" customFormat="1" ht="45" x14ac:dyDescent="0.25">
      <c r="A525" s="20" t="s">
        <v>61</v>
      </c>
      <c r="B525" s="21" t="s">
        <v>1102</v>
      </c>
      <c r="C525" s="31" t="s">
        <v>1103</v>
      </c>
      <c r="D525" s="23">
        <v>1988</v>
      </c>
      <c r="E525" s="24">
        <v>1988</v>
      </c>
      <c r="F525" s="36"/>
      <c r="H525" s="25">
        <v>0.01</v>
      </c>
      <c r="P525" s="19" t="s">
        <v>380</v>
      </c>
    </row>
    <row r="526" spans="1:16" s="13" customFormat="1" ht="30" x14ac:dyDescent="0.25">
      <c r="A526" s="8" t="s">
        <v>59</v>
      </c>
      <c r="B526" s="14" t="s">
        <v>1104</v>
      </c>
      <c r="C526" s="30" t="s">
        <v>1105</v>
      </c>
      <c r="D526" s="16">
        <v>1951</v>
      </c>
      <c r="E526" s="17">
        <v>1990</v>
      </c>
      <c r="F526" s="17"/>
      <c r="H526" s="18">
        <f>SUM(H527:H535)</f>
        <v>1.08</v>
      </c>
      <c r="I526" s="19"/>
      <c r="J526" s="19"/>
      <c r="K526" s="19"/>
      <c r="L526" s="19"/>
      <c r="M526" s="19"/>
      <c r="N526" s="19"/>
      <c r="O526" s="19"/>
      <c r="P526" s="19"/>
    </row>
    <row r="527" spans="1:16" s="19" customFormat="1" ht="30" x14ac:dyDescent="0.25">
      <c r="A527" s="20" t="s">
        <v>61</v>
      </c>
      <c r="B527" s="21" t="s">
        <v>1106</v>
      </c>
      <c r="C527" s="47" t="s">
        <v>1107</v>
      </c>
      <c r="D527" s="23">
        <v>1951</v>
      </c>
      <c r="E527" s="24">
        <v>1951</v>
      </c>
      <c r="F527" s="36"/>
      <c r="H527" s="25">
        <v>0.01</v>
      </c>
      <c r="P527" s="19" t="s">
        <v>241</v>
      </c>
    </row>
    <row r="528" spans="1:16" s="19" customFormat="1" ht="30" x14ac:dyDescent="0.25">
      <c r="A528" s="20" t="s">
        <v>61</v>
      </c>
      <c r="B528" s="21" t="s">
        <v>1108</v>
      </c>
      <c r="C528" s="31" t="s">
        <v>1109</v>
      </c>
      <c r="D528" s="23">
        <v>1962</v>
      </c>
      <c r="E528" s="24">
        <v>1968</v>
      </c>
      <c r="F528" s="24"/>
      <c r="H528" s="25">
        <v>7.0000000000000007E-2</v>
      </c>
      <c r="P528" s="19" t="s">
        <v>241</v>
      </c>
    </row>
    <row r="529" spans="1:16" s="19" customFormat="1" x14ac:dyDescent="0.25">
      <c r="A529" s="20" t="s">
        <v>61</v>
      </c>
      <c r="B529" s="21" t="s">
        <v>1110</v>
      </c>
      <c r="C529" s="31" t="s">
        <v>1111</v>
      </c>
      <c r="D529" s="23">
        <v>1961</v>
      </c>
      <c r="E529" s="24">
        <v>1961</v>
      </c>
      <c r="F529" s="36"/>
      <c r="H529" s="25">
        <v>0.01</v>
      </c>
      <c r="P529" s="19" t="s">
        <v>241</v>
      </c>
    </row>
    <row r="530" spans="1:16" s="19" customFormat="1" ht="30" x14ac:dyDescent="0.25">
      <c r="A530" s="20" t="s">
        <v>61</v>
      </c>
      <c r="B530" s="21" t="s">
        <v>1112</v>
      </c>
      <c r="C530" s="31" t="s">
        <v>1113</v>
      </c>
      <c r="D530" s="23">
        <v>1954</v>
      </c>
      <c r="E530" s="24">
        <v>1976</v>
      </c>
      <c r="F530" s="36"/>
      <c r="H530" s="25">
        <v>0.87</v>
      </c>
      <c r="P530" s="19" t="s">
        <v>1114</v>
      </c>
    </row>
    <row r="531" spans="1:16" s="19" customFormat="1" ht="30" x14ac:dyDescent="0.25">
      <c r="A531" s="20" t="s">
        <v>61</v>
      </c>
      <c r="B531" s="21" t="s">
        <v>1115</v>
      </c>
      <c r="C531" s="31" t="s">
        <v>1116</v>
      </c>
      <c r="D531" s="23">
        <v>1954</v>
      </c>
      <c r="E531" s="24">
        <v>1961</v>
      </c>
      <c r="F531" s="24"/>
      <c r="H531" s="25">
        <v>0.08</v>
      </c>
      <c r="P531" s="19" t="s">
        <v>241</v>
      </c>
    </row>
    <row r="532" spans="1:16" s="19" customFormat="1" ht="30" x14ac:dyDescent="0.25">
      <c r="A532" s="20" t="s">
        <v>61</v>
      </c>
      <c r="B532" s="21" t="s">
        <v>1117</v>
      </c>
      <c r="C532" s="31" t="s">
        <v>1118</v>
      </c>
      <c r="D532" s="23">
        <v>1954</v>
      </c>
      <c r="E532" s="24">
        <v>1956</v>
      </c>
      <c r="F532" s="24"/>
      <c r="H532" s="25">
        <v>0.01</v>
      </c>
      <c r="P532" s="19" t="s">
        <v>241</v>
      </c>
    </row>
    <row r="533" spans="1:16" s="19" customFormat="1" ht="30" x14ac:dyDescent="0.25">
      <c r="A533" s="20" t="s">
        <v>61</v>
      </c>
      <c r="B533" s="21" t="s">
        <v>1119</v>
      </c>
      <c r="C533" s="31" t="s">
        <v>1120</v>
      </c>
      <c r="D533" s="23">
        <v>1954</v>
      </c>
      <c r="E533" s="24">
        <v>1954</v>
      </c>
      <c r="F533" s="36"/>
      <c r="H533" s="25">
        <v>0.01</v>
      </c>
      <c r="P533" s="19" t="s">
        <v>241</v>
      </c>
    </row>
    <row r="534" spans="1:16" s="19" customFormat="1" ht="30" x14ac:dyDescent="0.25">
      <c r="A534" s="20" t="s">
        <v>61</v>
      </c>
      <c r="B534" s="21" t="s">
        <v>1121</v>
      </c>
      <c r="C534" s="31" t="s">
        <v>1122</v>
      </c>
      <c r="D534" s="23">
        <v>1954</v>
      </c>
      <c r="E534" s="24">
        <v>1954</v>
      </c>
      <c r="F534" s="36"/>
      <c r="H534" s="25">
        <v>0.01</v>
      </c>
      <c r="P534" s="19" t="s">
        <v>241</v>
      </c>
    </row>
    <row r="535" spans="1:16" s="19" customFormat="1" ht="30" x14ac:dyDescent="0.25">
      <c r="A535" s="20" t="s">
        <v>61</v>
      </c>
      <c r="B535" s="21" t="s">
        <v>1123</v>
      </c>
      <c r="C535" s="31" t="s">
        <v>1124</v>
      </c>
      <c r="D535" s="23">
        <v>1989</v>
      </c>
      <c r="E535" s="24">
        <v>1990</v>
      </c>
      <c r="F535" s="24"/>
      <c r="H535" s="25">
        <v>0.01</v>
      </c>
      <c r="P535" s="19" t="s">
        <v>241</v>
      </c>
    </row>
    <row r="536" spans="1:16" s="19" customFormat="1" x14ac:dyDescent="0.25">
      <c r="A536" s="20"/>
      <c r="B536" s="21"/>
      <c r="C536" s="31"/>
      <c r="D536" s="23"/>
      <c r="E536" s="24"/>
      <c r="F536" s="24"/>
      <c r="H536" s="25"/>
    </row>
    <row r="537" spans="1:16" s="19" customFormat="1" ht="30" x14ac:dyDescent="0.25">
      <c r="A537" s="8" t="s">
        <v>57</v>
      </c>
      <c r="B537" s="14" t="s">
        <v>1289</v>
      </c>
      <c r="C537" s="30" t="s">
        <v>1290</v>
      </c>
      <c r="D537" s="32">
        <v>1948</v>
      </c>
      <c r="E537" s="17">
        <v>1988</v>
      </c>
      <c r="F537" s="24"/>
      <c r="H537" s="18">
        <v>8.36</v>
      </c>
    </row>
    <row r="538" spans="1:16" s="19" customFormat="1" ht="63.75" x14ac:dyDescent="0.25">
      <c r="A538" s="8" t="s">
        <v>59</v>
      </c>
      <c r="B538" s="14" t="s">
        <v>1292</v>
      </c>
      <c r="C538" s="44" t="s">
        <v>1291</v>
      </c>
      <c r="D538" s="32">
        <v>1948</v>
      </c>
      <c r="E538" s="17">
        <v>1988</v>
      </c>
      <c r="F538" s="24"/>
      <c r="H538" s="18">
        <v>8.36</v>
      </c>
      <c r="P538" s="19" t="s">
        <v>1293</v>
      </c>
    </row>
    <row r="539" spans="1:16" s="19" customFormat="1" x14ac:dyDescent="0.25">
      <c r="A539" s="20"/>
      <c r="B539" s="21"/>
      <c r="C539" s="31"/>
      <c r="D539" s="23"/>
      <c r="E539" s="24"/>
      <c r="F539" s="24"/>
      <c r="H539" s="25"/>
    </row>
    <row r="540" spans="1:16" s="13" customFormat="1" ht="30" x14ac:dyDescent="0.25">
      <c r="A540" s="8" t="s">
        <v>57</v>
      </c>
      <c r="B540" s="14" t="s">
        <v>1125</v>
      </c>
      <c r="C540" s="30" t="s">
        <v>1126</v>
      </c>
      <c r="D540" s="16">
        <v>1989</v>
      </c>
      <c r="E540" s="17">
        <v>2022</v>
      </c>
      <c r="F540" s="17">
        <v>1987</v>
      </c>
      <c r="H540" s="18">
        <f>SUM(H541+H546+H552+H553+H556+H557+H558+H559+H560+H561+H562)</f>
        <v>171.18999999999997</v>
      </c>
      <c r="I540" s="19"/>
      <c r="J540" s="19"/>
      <c r="K540" s="19"/>
      <c r="L540" s="19"/>
      <c r="M540" s="19"/>
      <c r="N540" s="19"/>
      <c r="O540" s="19"/>
      <c r="P540" s="19"/>
    </row>
    <row r="541" spans="1:16" s="13" customFormat="1" x14ac:dyDescent="0.25">
      <c r="A541" s="8" t="s">
        <v>59</v>
      </c>
      <c r="B541" s="14" t="s">
        <v>1127</v>
      </c>
      <c r="C541" s="30" t="s">
        <v>1128</v>
      </c>
      <c r="D541" s="16">
        <v>1990</v>
      </c>
      <c r="E541" s="17">
        <v>2019</v>
      </c>
      <c r="F541" s="17"/>
      <c r="H541" s="18">
        <f>SUM(H542:H545)</f>
        <v>38.07</v>
      </c>
      <c r="I541" s="19"/>
      <c r="J541" s="19"/>
      <c r="K541" s="19"/>
      <c r="L541" s="19"/>
      <c r="M541" s="19"/>
      <c r="N541" s="19"/>
      <c r="O541" s="19"/>
      <c r="P541" s="19"/>
    </row>
    <row r="542" spans="1:16" s="19" customFormat="1" x14ac:dyDescent="0.25">
      <c r="A542" s="20" t="s">
        <v>61</v>
      </c>
      <c r="B542" s="21" t="s">
        <v>1129</v>
      </c>
      <c r="C542" s="31" t="s">
        <v>1130</v>
      </c>
      <c r="D542" s="23">
        <v>1990</v>
      </c>
      <c r="E542" s="24">
        <v>2018</v>
      </c>
      <c r="F542" s="24"/>
      <c r="H542" s="25">
        <v>13.72</v>
      </c>
      <c r="P542" s="19" t="s">
        <v>1233</v>
      </c>
    </row>
    <row r="543" spans="1:16" s="19" customFormat="1" x14ac:dyDescent="0.25">
      <c r="A543" s="20" t="s">
        <v>61</v>
      </c>
      <c r="B543" s="21" t="s">
        <v>1131</v>
      </c>
      <c r="C543" s="31" t="s">
        <v>1132</v>
      </c>
      <c r="D543" s="23">
        <v>1990</v>
      </c>
      <c r="E543" s="24">
        <v>2014</v>
      </c>
      <c r="F543" s="24"/>
      <c r="H543" s="25">
        <v>6.97</v>
      </c>
      <c r="P543" s="19" t="s">
        <v>1133</v>
      </c>
    </row>
    <row r="544" spans="1:16" s="19" customFormat="1" x14ac:dyDescent="0.25">
      <c r="A544" s="20" t="s">
        <v>61</v>
      </c>
      <c r="B544" s="21" t="s">
        <v>1134</v>
      </c>
      <c r="C544" s="31" t="s">
        <v>1135</v>
      </c>
      <c r="D544" s="23">
        <v>1989</v>
      </c>
      <c r="E544" s="24">
        <v>2019</v>
      </c>
      <c r="F544" s="24"/>
      <c r="H544" s="25">
        <v>17.37</v>
      </c>
      <c r="P544" s="19" t="s">
        <v>1294</v>
      </c>
    </row>
    <row r="545" spans="1:16" s="19" customFormat="1" x14ac:dyDescent="0.25">
      <c r="A545" s="20" t="s">
        <v>61</v>
      </c>
      <c r="B545" s="21" t="s">
        <v>1136</v>
      </c>
      <c r="C545" s="31" t="s">
        <v>1137</v>
      </c>
      <c r="D545" s="27">
        <v>2010</v>
      </c>
      <c r="E545" s="24">
        <v>2010</v>
      </c>
      <c r="F545" s="36"/>
      <c r="H545" s="25">
        <v>0.01</v>
      </c>
      <c r="P545" s="19" t="s">
        <v>241</v>
      </c>
    </row>
    <row r="546" spans="1:16" s="13" customFormat="1" ht="75" x14ac:dyDescent="0.25">
      <c r="A546" s="8" t="s">
        <v>59</v>
      </c>
      <c r="B546" s="14" t="s">
        <v>1138</v>
      </c>
      <c r="C546" s="30" t="s">
        <v>1139</v>
      </c>
      <c r="D546" s="16">
        <v>1990</v>
      </c>
      <c r="E546" s="17">
        <v>2014</v>
      </c>
      <c r="F546" s="17">
        <v>1980</v>
      </c>
      <c r="H546" s="18">
        <f>SUM(H547:H551)</f>
        <v>12.530000000000001</v>
      </c>
      <c r="I546" s="19"/>
      <c r="J546" s="19"/>
      <c r="K546" s="19"/>
      <c r="L546" s="19"/>
      <c r="M546" s="19"/>
      <c r="N546" s="19"/>
      <c r="O546" s="19"/>
      <c r="P546" s="19"/>
    </row>
    <row r="547" spans="1:16" s="19" customFormat="1" x14ac:dyDescent="0.25">
      <c r="A547" s="20" t="s">
        <v>61</v>
      </c>
      <c r="B547" s="21" t="s">
        <v>1140</v>
      </c>
      <c r="C547" s="31" t="s">
        <v>295</v>
      </c>
      <c r="D547" s="27">
        <v>1990</v>
      </c>
      <c r="E547" s="24">
        <v>2014</v>
      </c>
      <c r="F547" s="24">
        <v>1980</v>
      </c>
      <c r="H547" s="25">
        <v>10.55</v>
      </c>
      <c r="P547" s="19" t="s">
        <v>1234</v>
      </c>
    </row>
    <row r="548" spans="1:16" s="19" customFormat="1" x14ac:dyDescent="0.25">
      <c r="A548" s="20" t="s">
        <v>61</v>
      </c>
      <c r="B548" s="21" t="s">
        <v>1141</v>
      </c>
      <c r="C548" s="31" t="s">
        <v>109</v>
      </c>
      <c r="D548" s="27">
        <v>1992</v>
      </c>
      <c r="E548" s="24">
        <v>1994</v>
      </c>
      <c r="F548" s="24"/>
      <c r="H548" s="25">
        <v>1.32</v>
      </c>
      <c r="P548" s="19" t="s">
        <v>683</v>
      </c>
    </row>
    <row r="549" spans="1:16" s="19" customFormat="1" x14ac:dyDescent="0.25">
      <c r="A549" s="20" t="s">
        <v>61</v>
      </c>
      <c r="B549" s="21" t="s">
        <v>1257</v>
      </c>
      <c r="C549" s="31" t="s">
        <v>1259</v>
      </c>
      <c r="D549" s="27">
        <v>1990</v>
      </c>
      <c r="E549" s="24">
        <v>1996</v>
      </c>
      <c r="F549" s="24"/>
      <c r="H549" s="25">
        <v>0.06</v>
      </c>
      <c r="P549" s="19" t="s">
        <v>1261</v>
      </c>
    </row>
    <row r="550" spans="1:16" s="19" customFormat="1" x14ac:dyDescent="0.25">
      <c r="A550" s="20" t="s">
        <v>61</v>
      </c>
      <c r="B550" s="21" t="s">
        <v>1258</v>
      </c>
      <c r="C550" s="31" t="s">
        <v>1260</v>
      </c>
      <c r="D550" s="27">
        <v>1991</v>
      </c>
      <c r="E550" s="24">
        <v>1997</v>
      </c>
      <c r="F550" s="24"/>
      <c r="H550" s="25">
        <v>0.11</v>
      </c>
      <c r="P550" s="19" t="s">
        <v>241</v>
      </c>
    </row>
    <row r="551" spans="1:16" s="19" customFormat="1" x14ac:dyDescent="0.25">
      <c r="A551" s="20" t="s">
        <v>61</v>
      </c>
      <c r="B551" s="21" t="s">
        <v>1333</v>
      </c>
      <c r="C551" s="31" t="s">
        <v>1328</v>
      </c>
      <c r="D551" s="27">
        <v>1992</v>
      </c>
      <c r="E551" s="24">
        <v>2022</v>
      </c>
      <c r="F551" s="60">
        <v>1987</v>
      </c>
      <c r="H551" s="25">
        <v>0.49</v>
      </c>
      <c r="P551" s="19" t="s">
        <v>651</v>
      </c>
    </row>
    <row r="552" spans="1:16" s="13" customFormat="1" ht="105" x14ac:dyDescent="0.25">
      <c r="A552" s="8" t="s">
        <v>59</v>
      </c>
      <c r="B552" s="14" t="s">
        <v>1142</v>
      </c>
      <c r="C552" s="30" t="s">
        <v>1143</v>
      </c>
      <c r="D552" s="16">
        <v>1989</v>
      </c>
      <c r="E552" s="17">
        <v>2009</v>
      </c>
      <c r="F552" s="17"/>
      <c r="H552" s="18">
        <v>109.78</v>
      </c>
      <c r="I552" s="19"/>
      <c r="J552" s="19"/>
      <c r="K552" s="19"/>
      <c r="L552" s="19"/>
      <c r="M552" s="19"/>
      <c r="N552" s="19"/>
      <c r="O552" s="19"/>
      <c r="P552" s="19" t="s">
        <v>1295</v>
      </c>
    </row>
    <row r="553" spans="1:16" s="13" customFormat="1" ht="30" x14ac:dyDescent="0.25">
      <c r="A553" s="8" t="s">
        <v>59</v>
      </c>
      <c r="B553" s="14" t="s">
        <v>1144</v>
      </c>
      <c r="C553" s="30" t="s">
        <v>1145</v>
      </c>
      <c r="D553" s="16">
        <v>1991</v>
      </c>
      <c r="E553" s="17">
        <v>2007</v>
      </c>
      <c r="F553" s="17"/>
      <c r="H553" s="18">
        <f>SUM(H554:H555)</f>
        <v>5.03</v>
      </c>
      <c r="I553" s="19"/>
      <c r="J553" s="19"/>
      <c r="K553" s="19"/>
      <c r="L553" s="19"/>
      <c r="M553" s="19"/>
      <c r="N553" s="19"/>
      <c r="O553" s="19"/>
      <c r="P553" s="19"/>
    </row>
    <row r="554" spans="1:16" s="19" customFormat="1" x14ac:dyDescent="0.25">
      <c r="A554" s="20" t="s">
        <v>61</v>
      </c>
      <c r="B554" s="21" t="s">
        <v>1146</v>
      </c>
      <c r="C554" s="31" t="s">
        <v>261</v>
      </c>
      <c r="D554" s="24">
        <v>1991</v>
      </c>
      <c r="E554" s="24">
        <v>1997</v>
      </c>
      <c r="F554" s="24"/>
      <c r="H554" s="25">
        <v>1.59</v>
      </c>
      <c r="P554" s="19" t="s">
        <v>1235</v>
      </c>
    </row>
    <row r="555" spans="1:16" s="19" customFormat="1" x14ac:dyDescent="0.25">
      <c r="A555" s="20" t="s">
        <v>61</v>
      </c>
      <c r="B555" s="21" t="s">
        <v>1147</v>
      </c>
      <c r="C555" s="31" t="s">
        <v>803</v>
      </c>
      <c r="D555" s="24">
        <v>1991</v>
      </c>
      <c r="E555" s="24">
        <v>2007</v>
      </c>
      <c r="F555" s="24"/>
      <c r="H555" s="25">
        <v>3.44</v>
      </c>
      <c r="P555" s="19" t="s">
        <v>1148</v>
      </c>
    </row>
    <row r="556" spans="1:16" s="19" customFormat="1" ht="30" x14ac:dyDescent="0.25">
      <c r="A556" s="8" t="s">
        <v>59</v>
      </c>
      <c r="B556" s="14" t="s">
        <v>1302</v>
      </c>
      <c r="C556" s="30" t="s">
        <v>1296</v>
      </c>
      <c r="D556" s="17">
        <v>2010</v>
      </c>
      <c r="E556" s="17">
        <v>2019</v>
      </c>
      <c r="F556" s="24"/>
      <c r="H556" s="18">
        <v>0.22</v>
      </c>
      <c r="P556" s="19" t="s">
        <v>208</v>
      </c>
    </row>
    <row r="557" spans="1:16" s="19" customFormat="1" ht="30" x14ac:dyDescent="0.25">
      <c r="A557" s="8" t="s">
        <v>59</v>
      </c>
      <c r="B557" s="14" t="s">
        <v>1303</v>
      </c>
      <c r="C557" s="30" t="s">
        <v>1297</v>
      </c>
      <c r="D557" s="17">
        <v>2010</v>
      </c>
      <c r="E557" s="17">
        <v>2011</v>
      </c>
      <c r="F557" s="24"/>
      <c r="H557" s="18">
        <v>0.01</v>
      </c>
      <c r="P557" s="19" t="s">
        <v>241</v>
      </c>
    </row>
    <row r="558" spans="1:16" s="19" customFormat="1" ht="30" x14ac:dyDescent="0.25">
      <c r="A558" s="8" t="s">
        <v>59</v>
      </c>
      <c r="B558" s="14" t="s">
        <v>1304</v>
      </c>
      <c r="C558" s="30" t="s">
        <v>1298</v>
      </c>
      <c r="D558" s="17">
        <v>2008</v>
      </c>
      <c r="E558" s="17">
        <v>2017</v>
      </c>
      <c r="F558" s="24"/>
      <c r="H558" s="18">
        <v>0.2</v>
      </c>
      <c r="P558" s="19" t="s">
        <v>208</v>
      </c>
    </row>
    <row r="559" spans="1:16" s="19" customFormat="1" ht="30" x14ac:dyDescent="0.25">
      <c r="A559" s="8" t="s">
        <v>59</v>
      </c>
      <c r="B559" s="14" t="s">
        <v>1305</v>
      </c>
      <c r="C559" s="30" t="s">
        <v>1299</v>
      </c>
      <c r="D559" s="17">
        <v>2002</v>
      </c>
      <c r="E559" s="17">
        <v>2020</v>
      </c>
      <c r="F559" s="24"/>
      <c r="H559" s="18">
        <v>0.28000000000000003</v>
      </c>
      <c r="P559" s="19" t="s">
        <v>191</v>
      </c>
    </row>
    <row r="560" spans="1:16" s="19" customFormat="1" ht="30" x14ac:dyDescent="0.25">
      <c r="A560" s="8" t="s">
        <v>59</v>
      </c>
      <c r="B560" s="14" t="s">
        <v>1306</v>
      </c>
      <c r="C560" s="30" t="s">
        <v>1300</v>
      </c>
      <c r="D560" s="17">
        <v>1998</v>
      </c>
      <c r="E560" s="17">
        <v>2019</v>
      </c>
      <c r="F560" s="24"/>
      <c r="H560" s="18">
        <v>0.41</v>
      </c>
      <c r="P560" s="19" t="s">
        <v>211</v>
      </c>
    </row>
    <row r="561" spans="1:16" s="19" customFormat="1" ht="30" x14ac:dyDescent="0.25">
      <c r="A561" s="8" t="s">
        <v>59</v>
      </c>
      <c r="B561" s="14" t="s">
        <v>1307</v>
      </c>
      <c r="C561" s="30" t="s">
        <v>1301</v>
      </c>
      <c r="D561" s="17">
        <v>2002</v>
      </c>
      <c r="E561" s="17">
        <v>2017</v>
      </c>
      <c r="F561" s="24"/>
      <c r="H561" s="18">
        <v>0.22</v>
      </c>
      <c r="P561" s="19" t="s">
        <v>208</v>
      </c>
    </row>
    <row r="562" spans="1:16" s="19" customFormat="1" ht="30" x14ac:dyDescent="0.25">
      <c r="A562" s="8" t="s">
        <v>59</v>
      </c>
      <c r="B562" s="8" t="s">
        <v>1149</v>
      </c>
      <c r="C562" s="54" t="s">
        <v>1150</v>
      </c>
      <c r="D562" s="8">
        <v>1990</v>
      </c>
      <c r="E562" s="8">
        <v>2010</v>
      </c>
      <c r="F562" s="55"/>
      <c r="H562" s="56">
        <v>4.4400000000000004</v>
      </c>
      <c r="P562" s="19" t="s">
        <v>1151</v>
      </c>
    </row>
    <row r="563" spans="1:16" x14ac:dyDescent="0.25">
      <c r="A563" s="57"/>
      <c r="C563" s="58"/>
      <c r="H563" s="59"/>
      <c r="I563" s="19"/>
    </row>
    <row r="564" spans="1:16" x14ac:dyDescent="0.25">
      <c r="A564" s="57"/>
      <c r="C564" s="58"/>
      <c r="H564" s="59"/>
    </row>
    <row r="565" spans="1:16" x14ac:dyDescent="0.25">
      <c r="A565" s="57"/>
      <c r="C565" s="58"/>
      <c r="H565" s="59"/>
    </row>
  </sheetData>
  <pageMargins left="0.23622047244094491" right="0.23622047244094491" top="0.74803149606299213" bottom="0.74803149606299213" header="0.31496062992125984" footer="0.31496062992125984"/>
  <pageSetup paperSize="9" scale="5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Munka1!$A$1:$A$9</xm:f>
          </x14:formula1>
          <xm:sqref>A2:A1204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6"/>
  <sheetViews>
    <sheetView workbookViewId="0">
      <selection activeCell="B11" sqref="B11"/>
    </sheetView>
  </sheetViews>
  <sheetFormatPr defaultRowHeight="15" x14ac:dyDescent="0.25"/>
  <cols>
    <col min="1" max="1" width="25.85546875" customWidth="1"/>
    <col min="2" max="2" width="20" customWidth="1"/>
  </cols>
  <sheetData>
    <row r="1" spans="1:2" x14ac:dyDescent="0.25">
      <c r="A1" t="s">
        <v>13</v>
      </c>
      <c r="B1" t="s">
        <v>14</v>
      </c>
    </row>
    <row r="2" spans="1:2" x14ac:dyDescent="0.25">
      <c r="A2" t="s">
        <v>15</v>
      </c>
      <c r="B2" t="s">
        <v>1262</v>
      </c>
    </row>
    <row r="3" spans="1:2" x14ac:dyDescent="0.25">
      <c r="A3" t="s">
        <v>16</v>
      </c>
      <c r="B3" t="s">
        <v>1263</v>
      </c>
    </row>
    <row r="4" spans="1:2" x14ac:dyDescent="0.25">
      <c r="A4" t="s">
        <v>17</v>
      </c>
      <c r="B4" t="s">
        <v>1264</v>
      </c>
    </row>
    <row r="5" spans="1:2" x14ac:dyDescent="0.25">
      <c r="A5" t="s">
        <v>2</v>
      </c>
      <c r="B5" t="s">
        <v>1314</v>
      </c>
    </row>
    <row r="6" spans="1:2" x14ac:dyDescent="0.25">
      <c r="A6" t="s">
        <v>3</v>
      </c>
      <c r="B6" t="s">
        <v>1329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4"/>
  <sheetViews>
    <sheetView workbookViewId="0">
      <selection activeCell="B17" sqref="B17"/>
    </sheetView>
  </sheetViews>
  <sheetFormatPr defaultRowHeight="15" x14ac:dyDescent="0.25"/>
  <cols>
    <col min="1" max="1" width="39.85546875" style="2" customWidth="1"/>
    <col min="2" max="2" width="69.140625" style="2" customWidth="1"/>
    <col min="3" max="3" width="64.5703125" style="2" customWidth="1"/>
    <col min="4" max="256" width="9.140625" style="2"/>
    <col min="257" max="257" width="31.140625" style="2" customWidth="1"/>
    <col min="258" max="258" width="18.42578125" style="2" customWidth="1"/>
    <col min="259" max="512" width="9.140625" style="2"/>
    <col min="513" max="513" width="31.140625" style="2" customWidth="1"/>
    <col min="514" max="514" width="18.42578125" style="2" customWidth="1"/>
    <col min="515" max="768" width="9.140625" style="2"/>
    <col min="769" max="769" width="31.140625" style="2" customWidth="1"/>
    <col min="770" max="770" width="18.42578125" style="2" customWidth="1"/>
    <col min="771" max="1024" width="9.140625" style="2"/>
    <col min="1025" max="1025" width="31.140625" style="2" customWidth="1"/>
    <col min="1026" max="1026" width="18.42578125" style="2" customWidth="1"/>
    <col min="1027" max="1280" width="9.140625" style="2"/>
    <col min="1281" max="1281" width="31.140625" style="2" customWidth="1"/>
    <col min="1282" max="1282" width="18.42578125" style="2" customWidth="1"/>
    <col min="1283" max="1536" width="9.140625" style="2"/>
    <col min="1537" max="1537" width="31.140625" style="2" customWidth="1"/>
    <col min="1538" max="1538" width="18.42578125" style="2" customWidth="1"/>
    <col min="1539" max="1792" width="9.140625" style="2"/>
    <col min="1793" max="1793" width="31.140625" style="2" customWidth="1"/>
    <col min="1794" max="1794" width="18.42578125" style="2" customWidth="1"/>
    <col min="1795" max="2048" width="9.140625" style="2"/>
    <col min="2049" max="2049" width="31.140625" style="2" customWidth="1"/>
    <col min="2050" max="2050" width="18.42578125" style="2" customWidth="1"/>
    <col min="2051" max="2304" width="9.140625" style="2"/>
    <col min="2305" max="2305" width="31.140625" style="2" customWidth="1"/>
    <col min="2306" max="2306" width="18.42578125" style="2" customWidth="1"/>
    <col min="2307" max="2560" width="9.140625" style="2"/>
    <col min="2561" max="2561" width="31.140625" style="2" customWidth="1"/>
    <col min="2562" max="2562" width="18.42578125" style="2" customWidth="1"/>
    <col min="2563" max="2816" width="9.140625" style="2"/>
    <col min="2817" max="2817" width="31.140625" style="2" customWidth="1"/>
    <col min="2818" max="2818" width="18.42578125" style="2" customWidth="1"/>
    <col min="2819" max="3072" width="9.140625" style="2"/>
    <col min="3073" max="3073" width="31.140625" style="2" customWidth="1"/>
    <col min="3074" max="3074" width="18.42578125" style="2" customWidth="1"/>
    <col min="3075" max="3328" width="9.140625" style="2"/>
    <col min="3329" max="3329" width="31.140625" style="2" customWidth="1"/>
    <col min="3330" max="3330" width="18.42578125" style="2" customWidth="1"/>
    <col min="3331" max="3584" width="9.140625" style="2"/>
    <col min="3585" max="3585" width="31.140625" style="2" customWidth="1"/>
    <col min="3586" max="3586" width="18.42578125" style="2" customWidth="1"/>
    <col min="3587" max="3840" width="9.140625" style="2"/>
    <col min="3841" max="3841" width="31.140625" style="2" customWidth="1"/>
    <col min="3842" max="3842" width="18.42578125" style="2" customWidth="1"/>
    <col min="3843" max="4096" width="9.140625" style="2"/>
    <col min="4097" max="4097" width="31.140625" style="2" customWidth="1"/>
    <col min="4098" max="4098" width="18.42578125" style="2" customWidth="1"/>
    <col min="4099" max="4352" width="9.140625" style="2"/>
    <col min="4353" max="4353" width="31.140625" style="2" customWidth="1"/>
    <col min="4354" max="4354" width="18.42578125" style="2" customWidth="1"/>
    <col min="4355" max="4608" width="9.140625" style="2"/>
    <col min="4609" max="4609" width="31.140625" style="2" customWidth="1"/>
    <col min="4610" max="4610" width="18.42578125" style="2" customWidth="1"/>
    <col min="4611" max="4864" width="9.140625" style="2"/>
    <col min="4865" max="4865" width="31.140625" style="2" customWidth="1"/>
    <col min="4866" max="4866" width="18.42578125" style="2" customWidth="1"/>
    <col min="4867" max="5120" width="9.140625" style="2"/>
    <col min="5121" max="5121" width="31.140625" style="2" customWidth="1"/>
    <col min="5122" max="5122" width="18.42578125" style="2" customWidth="1"/>
    <col min="5123" max="5376" width="9.140625" style="2"/>
    <col min="5377" max="5377" width="31.140625" style="2" customWidth="1"/>
    <col min="5378" max="5378" width="18.42578125" style="2" customWidth="1"/>
    <col min="5379" max="5632" width="9.140625" style="2"/>
    <col min="5633" max="5633" width="31.140625" style="2" customWidth="1"/>
    <col min="5634" max="5634" width="18.42578125" style="2" customWidth="1"/>
    <col min="5635" max="5888" width="9.140625" style="2"/>
    <col min="5889" max="5889" width="31.140625" style="2" customWidth="1"/>
    <col min="5890" max="5890" width="18.42578125" style="2" customWidth="1"/>
    <col min="5891" max="6144" width="9.140625" style="2"/>
    <col min="6145" max="6145" width="31.140625" style="2" customWidth="1"/>
    <col min="6146" max="6146" width="18.42578125" style="2" customWidth="1"/>
    <col min="6147" max="6400" width="9.140625" style="2"/>
    <col min="6401" max="6401" width="31.140625" style="2" customWidth="1"/>
    <col min="6402" max="6402" width="18.42578125" style="2" customWidth="1"/>
    <col min="6403" max="6656" width="9.140625" style="2"/>
    <col min="6657" max="6657" width="31.140625" style="2" customWidth="1"/>
    <col min="6658" max="6658" width="18.42578125" style="2" customWidth="1"/>
    <col min="6659" max="6912" width="9.140625" style="2"/>
    <col min="6913" max="6913" width="31.140625" style="2" customWidth="1"/>
    <col min="6914" max="6914" width="18.42578125" style="2" customWidth="1"/>
    <col min="6915" max="7168" width="9.140625" style="2"/>
    <col min="7169" max="7169" width="31.140625" style="2" customWidth="1"/>
    <col min="7170" max="7170" width="18.42578125" style="2" customWidth="1"/>
    <col min="7171" max="7424" width="9.140625" style="2"/>
    <col min="7425" max="7425" width="31.140625" style="2" customWidth="1"/>
    <col min="7426" max="7426" width="18.42578125" style="2" customWidth="1"/>
    <col min="7427" max="7680" width="9.140625" style="2"/>
    <col min="7681" max="7681" width="31.140625" style="2" customWidth="1"/>
    <col min="7682" max="7682" width="18.42578125" style="2" customWidth="1"/>
    <col min="7683" max="7936" width="9.140625" style="2"/>
    <col min="7937" max="7937" width="31.140625" style="2" customWidth="1"/>
    <col min="7938" max="7938" width="18.42578125" style="2" customWidth="1"/>
    <col min="7939" max="8192" width="9.140625" style="2"/>
    <col min="8193" max="8193" width="31.140625" style="2" customWidth="1"/>
    <col min="8194" max="8194" width="18.42578125" style="2" customWidth="1"/>
    <col min="8195" max="8448" width="9.140625" style="2"/>
    <col min="8449" max="8449" width="31.140625" style="2" customWidth="1"/>
    <col min="8450" max="8450" width="18.42578125" style="2" customWidth="1"/>
    <col min="8451" max="8704" width="9.140625" style="2"/>
    <col min="8705" max="8705" width="31.140625" style="2" customWidth="1"/>
    <col min="8706" max="8706" width="18.42578125" style="2" customWidth="1"/>
    <col min="8707" max="8960" width="9.140625" style="2"/>
    <col min="8961" max="8961" width="31.140625" style="2" customWidth="1"/>
    <col min="8962" max="8962" width="18.42578125" style="2" customWidth="1"/>
    <col min="8963" max="9216" width="9.140625" style="2"/>
    <col min="9217" max="9217" width="31.140625" style="2" customWidth="1"/>
    <col min="9218" max="9218" width="18.42578125" style="2" customWidth="1"/>
    <col min="9219" max="9472" width="9.140625" style="2"/>
    <col min="9473" max="9473" width="31.140625" style="2" customWidth="1"/>
    <col min="9474" max="9474" width="18.42578125" style="2" customWidth="1"/>
    <col min="9475" max="9728" width="9.140625" style="2"/>
    <col min="9729" max="9729" width="31.140625" style="2" customWidth="1"/>
    <col min="9730" max="9730" width="18.42578125" style="2" customWidth="1"/>
    <col min="9731" max="9984" width="9.140625" style="2"/>
    <col min="9985" max="9985" width="31.140625" style="2" customWidth="1"/>
    <col min="9986" max="9986" width="18.42578125" style="2" customWidth="1"/>
    <col min="9987" max="10240" width="9.140625" style="2"/>
    <col min="10241" max="10241" width="31.140625" style="2" customWidth="1"/>
    <col min="10242" max="10242" width="18.42578125" style="2" customWidth="1"/>
    <col min="10243" max="10496" width="9.140625" style="2"/>
    <col min="10497" max="10497" width="31.140625" style="2" customWidth="1"/>
    <col min="10498" max="10498" width="18.42578125" style="2" customWidth="1"/>
    <col min="10499" max="10752" width="9.140625" style="2"/>
    <col min="10753" max="10753" width="31.140625" style="2" customWidth="1"/>
    <col min="10754" max="10754" width="18.42578125" style="2" customWidth="1"/>
    <col min="10755" max="11008" width="9.140625" style="2"/>
    <col min="11009" max="11009" width="31.140625" style="2" customWidth="1"/>
    <col min="11010" max="11010" width="18.42578125" style="2" customWidth="1"/>
    <col min="11011" max="11264" width="9.140625" style="2"/>
    <col min="11265" max="11265" width="31.140625" style="2" customWidth="1"/>
    <col min="11266" max="11266" width="18.42578125" style="2" customWidth="1"/>
    <col min="11267" max="11520" width="9.140625" style="2"/>
    <col min="11521" max="11521" width="31.140625" style="2" customWidth="1"/>
    <col min="11522" max="11522" width="18.42578125" style="2" customWidth="1"/>
    <col min="11523" max="11776" width="9.140625" style="2"/>
    <col min="11777" max="11777" width="31.140625" style="2" customWidth="1"/>
    <col min="11778" max="11778" width="18.42578125" style="2" customWidth="1"/>
    <col min="11779" max="12032" width="9.140625" style="2"/>
    <col min="12033" max="12033" width="31.140625" style="2" customWidth="1"/>
    <col min="12034" max="12034" width="18.42578125" style="2" customWidth="1"/>
    <col min="12035" max="12288" width="9.140625" style="2"/>
    <col min="12289" max="12289" width="31.140625" style="2" customWidth="1"/>
    <col min="12290" max="12290" width="18.42578125" style="2" customWidth="1"/>
    <col min="12291" max="12544" width="9.140625" style="2"/>
    <col min="12545" max="12545" width="31.140625" style="2" customWidth="1"/>
    <col min="12546" max="12546" width="18.42578125" style="2" customWidth="1"/>
    <col min="12547" max="12800" width="9.140625" style="2"/>
    <col min="12801" max="12801" width="31.140625" style="2" customWidth="1"/>
    <col min="12802" max="12802" width="18.42578125" style="2" customWidth="1"/>
    <col min="12803" max="13056" width="9.140625" style="2"/>
    <col min="13057" max="13057" width="31.140625" style="2" customWidth="1"/>
    <col min="13058" max="13058" width="18.42578125" style="2" customWidth="1"/>
    <col min="13059" max="13312" width="9.140625" style="2"/>
    <col min="13313" max="13313" width="31.140625" style="2" customWidth="1"/>
    <col min="13314" max="13314" width="18.42578125" style="2" customWidth="1"/>
    <col min="13315" max="13568" width="9.140625" style="2"/>
    <col min="13569" max="13569" width="31.140625" style="2" customWidth="1"/>
    <col min="13570" max="13570" width="18.42578125" style="2" customWidth="1"/>
    <col min="13571" max="13824" width="9.140625" style="2"/>
    <col min="13825" max="13825" width="31.140625" style="2" customWidth="1"/>
    <col min="13826" max="13826" width="18.42578125" style="2" customWidth="1"/>
    <col min="13827" max="14080" width="9.140625" style="2"/>
    <col min="14081" max="14081" width="31.140625" style="2" customWidth="1"/>
    <col min="14082" max="14082" width="18.42578125" style="2" customWidth="1"/>
    <col min="14083" max="14336" width="9.140625" style="2"/>
    <col min="14337" max="14337" width="31.140625" style="2" customWidth="1"/>
    <col min="14338" max="14338" width="18.42578125" style="2" customWidth="1"/>
    <col min="14339" max="14592" width="9.140625" style="2"/>
    <col min="14593" max="14593" width="31.140625" style="2" customWidth="1"/>
    <col min="14594" max="14594" width="18.42578125" style="2" customWidth="1"/>
    <col min="14595" max="14848" width="9.140625" style="2"/>
    <col min="14849" max="14849" width="31.140625" style="2" customWidth="1"/>
    <col min="14850" max="14850" width="18.42578125" style="2" customWidth="1"/>
    <col min="14851" max="15104" width="9.140625" style="2"/>
    <col min="15105" max="15105" width="31.140625" style="2" customWidth="1"/>
    <col min="15106" max="15106" width="18.42578125" style="2" customWidth="1"/>
    <col min="15107" max="15360" width="9.140625" style="2"/>
    <col min="15361" max="15361" width="31.140625" style="2" customWidth="1"/>
    <col min="15362" max="15362" width="18.42578125" style="2" customWidth="1"/>
    <col min="15363" max="15616" width="9.140625" style="2"/>
    <col min="15617" max="15617" width="31.140625" style="2" customWidth="1"/>
    <col min="15618" max="15618" width="18.42578125" style="2" customWidth="1"/>
    <col min="15619" max="15872" width="9.140625" style="2"/>
    <col min="15873" max="15873" width="31.140625" style="2" customWidth="1"/>
    <col min="15874" max="15874" width="18.42578125" style="2" customWidth="1"/>
    <col min="15875" max="16128" width="9.140625" style="2"/>
    <col min="16129" max="16129" width="31.140625" style="2" customWidth="1"/>
    <col min="16130" max="16130" width="18.42578125" style="2" customWidth="1"/>
    <col min="16131" max="16384" width="9.140625" style="2"/>
  </cols>
  <sheetData>
    <row r="1" spans="1:3" ht="21" x14ac:dyDescent="0.35">
      <c r="A1" s="1" t="s">
        <v>65</v>
      </c>
      <c r="B1" s="1" t="s">
        <v>69</v>
      </c>
      <c r="C1" s="1" t="s">
        <v>66</v>
      </c>
    </row>
    <row r="2" spans="1:3" x14ac:dyDescent="0.25">
      <c r="A2" s="5" t="s">
        <v>31</v>
      </c>
      <c r="B2" s="5" t="s">
        <v>20</v>
      </c>
      <c r="C2" s="5" t="s">
        <v>22</v>
      </c>
    </row>
    <row r="3" spans="1:3" x14ac:dyDescent="0.25">
      <c r="A3" s="5" t="s">
        <v>45</v>
      </c>
      <c r="B3" s="5" t="s">
        <v>21</v>
      </c>
      <c r="C3" s="5" t="s">
        <v>24</v>
      </c>
    </row>
    <row r="4" spans="1:3" x14ac:dyDescent="0.25">
      <c r="A4" s="5" t="s">
        <v>46</v>
      </c>
      <c r="B4" s="5" t="s">
        <v>23</v>
      </c>
      <c r="C4" s="5" t="s">
        <v>67</v>
      </c>
    </row>
    <row r="5" spans="1:3" x14ac:dyDescent="0.25">
      <c r="A5" s="5" t="s">
        <v>47</v>
      </c>
      <c r="B5" s="5" t="s">
        <v>26</v>
      </c>
      <c r="C5" s="5" t="s">
        <v>25</v>
      </c>
    </row>
    <row r="6" spans="1:3" x14ac:dyDescent="0.25">
      <c r="A6" s="5" t="s">
        <v>50</v>
      </c>
      <c r="B6" s="5" t="s">
        <v>71</v>
      </c>
      <c r="C6" s="5" t="s">
        <v>27</v>
      </c>
    </row>
    <row r="7" spans="1:3" x14ac:dyDescent="0.25">
      <c r="A7" s="5" t="s">
        <v>51</v>
      </c>
      <c r="B7" s="5" t="s">
        <v>28</v>
      </c>
      <c r="C7" s="5" t="s">
        <v>29</v>
      </c>
    </row>
    <row r="8" spans="1:3" x14ac:dyDescent="0.25">
      <c r="A8" s="5"/>
      <c r="B8" s="5" t="s">
        <v>33</v>
      </c>
      <c r="C8" s="5" t="s">
        <v>30</v>
      </c>
    </row>
    <row r="9" spans="1:3" x14ac:dyDescent="0.25">
      <c r="A9" s="5"/>
      <c r="B9" s="5" t="s">
        <v>34</v>
      </c>
      <c r="C9" s="5" t="s">
        <v>32</v>
      </c>
    </row>
    <row r="10" spans="1:3" x14ac:dyDescent="0.25">
      <c r="A10" s="5"/>
      <c r="B10" s="5" t="s">
        <v>35</v>
      </c>
      <c r="C10" s="5" t="s">
        <v>36</v>
      </c>
    </row>
    <row r="11" spans="1:3" x14ac:dyDescent="0.25">
      <c r="A11" s="5"/>
      <c r="B11" s="5" t="s">
        <v>39</v>
      </c>
      <c r="C11" s="5" t="s">
        <v>37</v>
      </c>
    </row>
    <row r="12" spans="1:3" x14ac:dyDescent="0.25">
      <c r="A12" s="5"/>
      <c r="B12" s="5" t="s">
        <v>73</v>
      </c>
      <c r="C12" s="5" t="s">
        <v>38</v>
      </c>
    </row>
    <row r="13" spans="1:3" x14ac:dyDescent="0.25">
      <c r="A13" s="5"/>
      <c r="B13" s="6" t="s">
        <v>74</v>
      </c>
      <c r="C13" s="5" t="s">
        <v>40</v>
      </c>
    </row>
    <row r="14" spans="1:3" x14ac:dyDescent="0.25">
      <c r="A14" s="5"/>
      <c r="B14" s="6" t="s">
        <v>75</v>
      </c>
      <c r="C14" s="5" t="s">
        <v>41</v>
      </c>
    </row>
    <row r="15" spans="1:3" x14ac:dyDescent="0.25">
      <c r="A15" s="5"/>
      <c r="B15" s="6" t="s">
        <v>76</v>
      </c>
      <c r="C15" s="5" t="s">
        <v>68</v>
      </c>
    </row>
    <row r="16" spans="1:3" x14ac:dyDescent="0.25">
      <c r="A16" s="5"/>
      <c r="B16" s="6" t="s">
        <v>77</v>
      </c>
      <c r="C16" s="5" t="s">
        <v>72</v>
      </c>
    </row>
    <row r="17" spans="1:3" x14ac:dyDescent="0.25">
      <c r="A17" s="5"/>
      <c r="B17" s="6" t="s">
        <v>78</v>
      </c>
      <c r="C17" s="5" t="s">
        <v>42</v>
      </c>
    </row>
    <row r="18" spans="1:3" x14ac:dyDescent="0.25">
      <c r="A18" s="5"/>
      <c r="B18" s="6" t="s">
        <v>79</v>
      </c>
      <c r="C18" s="5" t="s">
        <v>44</v>
      </c>
    </row>
    <row r="19" spans="1:3" x14ac:dyDescent="0.25">
      <c r="A19" s="5"/>
      <c r="B19" s="5" t="s">
        <v>43</v>
      </c>
      <c r="C19" s="5" t="s">
        <v>81</v>
      </c>
    </row>
    <row r="20" spans="1:3" x14ac:dyDescent="0.25">
      <c r="A20" s="5"/>
      <c r="B20" s="5" t="s">
        <v>80</v>
      </c>
      <c r="C20" s="5" t="s">
        <v>82</v>
      </c>
    </row>
    <row r="21" spans="1:3" x14ac:dyDescent="0.25">
      <c r="A21" s="5"/>
      <c r="B21" s="5" t="s">
        <v>83</v>
      </c>
      <c r="C21" s="5" t="s">
        <v>48</v>
      </c>
    </row>
    <row r="22" spans="1:3" x14ac:dyDescent="0.25">
      <c r="A22" s="5"/>
      <c r="B22" s="5" t="s">
        <v>84</v>
      </c>
      <c r="C22" s="5" t="s">
        <v>49</v>
      </c>
    </row>
    <row r="23" spans="1:3" x14ac:dyDescent="0.25">
      <c r="A23" s="5"/>
      <c r="B23" s="5" t="s">
        <v>53</v>
      </c>
      <c r="C23" s="5" t="s">
        <v>52</v>
      </c>
    </row>
    <row r="24" spans="1:3" x14ac:dyDescent="0.25">
      <c r="A24" s="5"/>
      <c r="B24" s="5"/>
      <c r="C24" s="5" t="s">
        <v>54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"/>
    </sheetView>
  </sheetViews>
  <sheetFormatPr defaultRowHeight="15" x14ac:dyDescent="0.25"/>
  <cols>
    <col min="1" max="1" width="18.140625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59</v>
      </c>
    </row>
    <row r="4" spans="1:1" x14ac:dyDescent="0.25">
      <c r="A4" t="s">
        <v>61</v>
      </c>
    </row>
    <row r="5" spans="1:1" x14ac:dyDescent="0.25">
      <c r="A5" t="s">
        <v>58</v>
      </c>
    </row>
    <row r="6" spans="1:1" x14ac:dyDescent="0.25">
      <c r="A6" t="s">
        <v>62</v>
      </c>
    </row>
    <row r="7" spans="1:1" x14ac:dyDescent="0.25">
      <c r="A7" t="s">
        <v>64</v>
      </c>
    </row>
    <row r="8" spans="1:1" x14ac:dyDescent="0.25">
      <c r="A8" t="s">
        <v>63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Törzskönyv</vt:lpstr>
      <vt:lpstr>Alapadatok</vt:lpstr>
      <vt:lpstr>Sablonok</vt:lpstr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Puzsár Imre</dc:creator>
  <cp:lastModifiedBy>segédlevéltáros</cp:lastModifiedBy>
  <cp:lastPrinted>2016-01-06T11:20:51Z</cp:lastPrinted>
  <dcterms:created xsi:type="dcterms:W3CDTF">2015-09-22T17:07:17Z</dcterms:created>
  <dcterms:modified xsi:type="dcterms:W3CDTF">2024-01-30T13:03:43Z</dcterms:modified>
</cp:coreProperties>
</file>